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<sst xmlns="http://schemas.openxmlformats.org/spreadsheetml/2006/main" count="133" uniqueCount="119">
  <si>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</si>
  <si>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</si>
  <si>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</si>
  <si>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</si>
  <si>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</si>
  <si>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</si>
  <si>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</si>
  <si>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</si>
  <si>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</si>
  <si>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</si>
  <si>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БИЛАНС УСПЕХА  (у 000 дин)</t>
  </si>
  <si>
    <t>БИЛАНС СТАЊА (у 000 дин)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</si>
  <si>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</si>
  <si>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</si>
  <si>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</si>
  <si>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</si>
  <si>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</si>
  <si>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</si>
  <si>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</si>
  <si>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</si>
  <si>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</si>
  <si>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</si>
  <si>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</si>
  <si>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</si>
  <si>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</si>
  <si>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</si>
  <si>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</si>
  <si>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</si>
  <si>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</si>
  <si>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</si>
  <si>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</si>
  <si>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</si>
  <si>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</si>
  <si>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</si>
  <si>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</si>
  <si>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</si>
  <si>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</si>
  <si>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</si>
  <si>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</si>
  <si>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</si>
  <si>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</si>
  <si>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</si>
  <si>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</si>
  <si>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</si>
  <si>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</si>
  <si>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</si>
  <si>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</si>
  <si>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</si>
  <si>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</si>
  <si>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</si>
  <si>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</si>
  <si>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</si>
  <si>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</si>
  <si>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</si>
  <si>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</si>
  <si>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</si>
  <si>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</si>
  <si>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</si>
  <si>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</si>
  <si>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</si>
  <si>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</si>
  <si>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</si>
  <si>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</si>
  <si>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</si>
  <si>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</si>
  <si>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</si>
  <si>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</si>
  <si>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</si>
  <si>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</si>
  <si>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</si>
  <si>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</si>
  <si>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</si>
  <si>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</si>
  <si>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</si>
  <si>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</si>
  <si>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</si>
  <si>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</si>
  <si>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</si>
  <si>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</si>
  <si>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</si>
  <si>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</si>
  <si>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</si>
  <si>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</si>
  <si>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</si>
  <si>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</si>
  <si>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</si>
  <si>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</si>
  <si>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</si>
  <si>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</si>
  <si>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</si>
  <si>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</si>
  <si>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2005.</t>
  </si>
  <si>
    <t xml:space="preserve">2004. </t>
  </si>
  <si>
    <t>З. ГОТОВИНА НА КРАЈУ ОБРАЧУНСКОГ ПЕРИОДА</t>
  </si>
  <si>
    <t>Е. ПОЗИТ. КУРСНЕ РАЗЛИКЕ ПО ОСНОВУ ПРЕРАЧУНА ГОТОВИНЕ</t>
  </si>
  <si>
    <t>Ж. НЕГАТ. КУРСНЕ РАЗЛИКЕ ПО ОСНОВУ ПРЕРАЧУНА ГОТОВИНЕ</t>
  </si>
  <si>
    <t>Толминска бр.10, Суботица</t>
  </si>
  <si>
    <t>08057036</t>
  </si>
  <si>
    <t>Душан Грујић</t>
  </si>
  <si>
    <t>1. скраћени назив и адреса:</t>
  </si>
  <si>
    <t>2. делатност</t>
  </si>
  <si>
    <t>3. врста и степен самосталности:</t>
  </si>
  <si>
    <t>4.МБ и ПИБ</t>
  </si>
  <si>
    <t>Гајење жита и других усева и засада</t>
  </si>
  <si>
    <t>08236623,100958734</t>
  </si>
  <si>
    <t>II ОСНОВНИ ПОДАЦИ O ДРУШТВИМА КОЈА СУ ПРЕДМЕТ КОНСОЛИДАЦИЈЕ</t>
  </si>
  <si>
    <t>III ФИНАНСИЈСКИ ИЗВЕШТАЈИ</t>
  </si>
  <si>
    <r>
      <t>III МИШЉЕЊЕ РЕВИЗОРА (назив и седиште)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Према важећем Закону о ревизији и рачуноводству у 2005.години Предузеће није било у обавези да изврши ревизију консолидованих финансијских извештаја.</t>
    </r>
  </si>
  <si>
    <t xml:space="preserve">АД Млекара Суботица са потпуном одговорношћу, Суботица </t>
  </si>
  <si>
    <t>ИЗВОД ИЗ KOНСОЛИДОВАНОГ ГОДИШЊЕГ РАЧУНА ЗА 2005. ГОДИНУ</t>
  </si>
  <si>
    <t>Самостално правно лице</t>
  </si>
  <si>
    <t>Није било промена правног и финансијског положаја Друштва у 2005.години.</t>
  </si>
  <si>
    <t xml:space="preserve">Увид се може извршити сваког радног дана од 09 до 12ч у седишту друштва Толминска бр.10, Суботица. </t>
  </si>
  <si>
    <t>AД "МЛЕКАРА" СУБОТИЦА</t>
  </si>
  <si>
    <t>АД Келебија,Келебија                                            Кизур Иштвана 17, 24104 Келебија</t>
  </si>
  <si>
    <t>Генерални директор</t>
  </si>
  <si>
    <t>"Мљекара" АД, Бања Лука,Младена Стојановића бр.28, 78000 Бања Лука,РС</t>
  </si>
  <si>
    <t>Производња млечних производа</t>
  </si>
  <si>
    <t>1041894,                 40091084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</si>
</sst>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4">
      <selection activeCell="I12" sqref="I12:J12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33" t="s">
        <v>109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54" t="s">
        <v>108</v>
      </c>
      <c r="B3" s="154"/>
      <c r="C3" s="154"/>
      <c r="D3" s="154"/>
      <c r="E3" s="154"/>
      <c r="F3" s="154"/>
      <c r="G3" s="154"/>
      <c r="H3" s="154"/>
      <c r="I3" s="154"/>
      <c r="J3" s="154"/>
    </row>
    <row r="4" ht="4.5" customHeight="1"/>
    <row r="5" spans="1:10" ht="12" customHeight="1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1.25">
      <c r="A6" s="147" t="s">
        <v>6</v>
      </c>
      <c r="B6" s="147"/>
      <c r="C6" s="152" t="s">
        <v>113</v>
      </c>
      <c r="D6" s="152"/>
      <c r="E6" s="152"/>
      <c r="F6" s="152"/>
      <c r="G6" s="147" t="s">
        <v>8</v>
      </c>
      <c r="H6" s="147"/>
      <c r="I6" s="151" t="s">
        <v>97</v>
      </c>
      <c r="J6" s="152"/>
    </row>
    <row r="7" spans="1:10" ht="11.25">
      <c r="A7" s="147" t="s">
        <v>7</v>
      </c>
      <c r="B7" s="147"/>
      <c r="C7" s="149" t="s">
        <v>96</v>
      </c>
      <c r="D7" s="153"/>
      <c r="E7" s="153"/>
      <c r="F7" s="150"/>
      <c r="G7" s="147" t="s">
        <v>9</v>
      </c>
      <c r="H7" s="147"/>
      <c r="I7" s="149">
        <v>100846291</v>
      </c>
      <c r="J7" s="150"/>
    </row>
    <row r="8" spans="1:10" ht="11.25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1.25" customHeight="1">
      <c r="A9" s="161" t="s">
        <v>105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22.5" customHeight="1">
      <c r="A10" s="147" t="s">
        <v>99</v>
      </c>
      <c r="B10" s="147"/>
      <c r="C10" s="152" t="s">
        <v>100</v>
      </c>
      <c r="D10" s="152"/>
      <c r="E10" s="152"/>
      <c r="F10" s="152"/>
      <c r="G10" s="168" t="s">
        <v>101</v>
      </c>
      <c r="H10" s="169"/>
      <c r="I10" s="152" t="s">
        <v>102</v>
      </c>
      <c r="J10" s="152"/>
    </row>
    <row r="11" spans="1:10" ht="33" customHeight="1">
      <c r="A11" s="168" t="s">
        <v>114</v>
      </c>
      <c r="B11" s="170"/>
      <c r="C11" s="149" t="s">
        <v>103</v>
      </c>
      <c r="D11" s="153"/>
      <c r="E11" s="153"/>
      <c r="F11" s="150"/>
      <c r="G11" s="171" t="s">
        <v>110</v>
      </c>
      <c r="H11" s="172"/>
      <c r="I11" s="173" t="s">
        <v>104</v>
      </c>
      <c r="J11" s="150"/>
    </row>
    <row r="12" spans="1:10" ht="33" customHeight="1">
      <c r="A12" s="168" t="s">
        <v>116</v>
      </c>
      <c r="B12" s="170"/>
      <c r="C12" s="149" t="s">
        <v>117</v>
      </c>
      <c r="D12" s="153"/>
      <c r="E12" s="153"/>
      <c r="F12" s="150"/>
      <c r="G12" s="171" t="s">
        <v>110</v>
      </c>
      <c r="H12" s="172"/>
      <c r="I12" s="174" t="s">
        <v>118</v>
      </c>
      <c r="J12" s="175"/>
    </row>
    <row r="13" spans="1:10" ht="12.75" customHeight="1">
      <c r="A13" s="146" t="s">
        <v>106</v>
      </c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2.2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">
      <c r="A15" s="148" t="s">
        <v>11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1.25" customHeight="1">
      <c r="A16" s="143" t="s">
        <v>1</v>
      </c>
      <c r="B16" s="143"/>
      <c r="C16" s="143"/>
      <c r="D16" s="6" t="s">
        <v>2</v>
      </c>
      <c r="E16" s="6" t="s">
        <v>91</v>
      </c>
      <c r="F16" s="143" t="s">
        <v>3</v>
      </c>
      <c r="G16" s="143"/>
      <c r="H16" s="143"/>
      <c r="I16" s="6" t="s">
        <v>2</v>
      </c>
      <c r="J16" s="6" t="s">
        <v>91</v>
      </c>
    </row>
    <row r="17" spans="1:10" ht="11.25">
      <c r="A17" s="135" t="s">
        <v>14</v>
      </c>
      <c r="B17" s="135"/>
      <c r="C17" s="135"/>
      <c r="D17" s="24">
        <f>SUM(D18:D22)</f>
        <v>1497989</v>
      </c>
      <c r="E17" s="24">
        <f>SUM(E18:E22)</f>
        <v>2840094</v>
      </c>
      <c r="F17" s="135" t="s">
        <v>4</v>
      </c>
      <c r="G17" s="135"/>
      <c r="H17" s="135"/>
      <c r="I17" s="27">
        <f>+I18+I19+I20+I21+I22-I23-I24</f>
        <v>2470904</v>
      </c>
      <c r="J17" s="27">
        <f>+J18+J19+J20+J21+J22-J23-J24</f>
        <v>3231835</v>
      </c>
    </row>
    <row r="18" spans="1:10" ht="11.25">
      <c r="A18" s="139" t="s">
        <v>15</v>
      </c>
      <c r="B18" s="135"/>
      <c r="C18" s="135"/>
      <c r="D18" s="26"/>
      <c r="E18" s="26"/>
      <c r="F18" s="99" t="s">
        <v>22</v>
      </c>
      <c r="G18" s="99"/>
      <c r="H18" s="99"/>
      <c r="I18" s="25">
        <v>1463673</v>
      </c>
      <c r="J18" s="25">
        <v>1972710</v>
      </c>
    </row>
    <row r="19" spans="1:10" ht="11.25">
      <c r="A19" s="99" t="s">
        <v>16</v>
      </c>
      <c r="B19" s="99"/>
      <c r="C19" s="99"/>
      <c r="D19" s="26">
        <v>234</v>
      </c>
      <c r="E19" s="26">
        <v>92383</v>
      </c>
      <c r="F19" s="136" t="s">
        <v>23</v>
      </c>
      <c r="G19" s="137"/>
      <c r="H19" s="138"/>
      <c r="I19" s="25"/>
      <c r="J19" s="25"/>
    </row>
    <row r="20" spans="1:10" ht="11.25">
      <c r="A20" s="95" t="s">
        <v>46</v>
      </c>
      <c r="B20" s="156"/>
      <c r="C20" s="157"/>
      <c r="D20" s="51">
        <v>1299729</v>
      </c>
      <c r="E20" s="51">
        <v>2067108</v>
      </c>
      <c r="F20" s="136" t="s">
        <v>24</v>
      </c>
      <c r="G20" s="137"/>
      <c r="H20" s="138"/>
      <c r="I20" s="25">
        <v>207400</v>
      </c>
      <c r="J20" s="25">
        <v>225396</v>
      </c>
    </row>
    <row r="21" spans="1:10" ht="11.25">
      <c r="A21" s="158"/>
      <c r="B21" s="159"/>
      <c r="C21" s="160"/>
      <c r="D21" s="52"/>
      <c r="E21" s="52"/>
      <c r="F21" s="99" t="s">
        <v>25</v>
      </c>
      <c r="G21" s="99"/>
      <c r="H21" s="99"/>
      <c r="I21" s="25">
        <v>18466</v>
      </c>
      <c r="J21" s="25">
        <v>597685</v>
      </c>
    </row>
    <row r="22" spans="1:10" ht="11.25">
      <c r="A22" s="139" t="s">
        <v>63</v>
      </c>
      <c r="B22" s="139"/>
      <c r="C22" s="139"/>
      <c r="D22" s="23">
        <v>198026</v>
      </c>
      <c r="E22" s="23">
        <v>680603</v>
      </c>
      <c r="F22" s="99" t="s">
        <v>57</v>
      </c>
      <c r="G22" s="99"/>
      <c r="H22" s="99"/>
      <c r="I22" s="25">
        <v>782394</v>
      </c>
      <c r="J22" s="25">
        <v>962776</v>
      </c>
    </row>
    <row r="23" spans="1:10" ht="11.25">
      <c r="A23" s="135" t="s">
        <v>47</v>
      </c>
      <c r="B23" s="135"/>
      <c r="C23" s="135"/>
      <c r="D23" s="24">
        <f>SUM(D24:D26)</f>
        <v>1382677</v>
      </c>
      <c r="E23" s="24">
        <f>SUM(E24:E26)</f>
        <v>1469770</v>
      </c>
      <c r="F23" s="99" t="s">
        <v>26</v>
      </c>
      <c r="G23" s="99"/>
      <c r="H23" s="99"/>
      <c r="I23" s="25">
        <v>1029</v>
      </c>
      <c r="J23" s="25">
        <v>526732</v>
      </c>
    </row>
    <row r="24" spans="1:10" ht="11.25">
      <c r="A24" s="136" t="s">
        <v>13</v>
      </c>
      <c r="B24" s="137"/>
      <c r="C24" s="138"/>
      <c r="D24" s="23">
        <v>206730</v>
      </c>
      <c r="E24" s="23">
        <v>333056</v>
      </c>
      <c r="F24" s="99" t="s">
        <v>27</v>
      </c>
      <c r="G24" s="99"/>
      <c r="H24" s="99"/>
      <c r="I24" s="25"/>
      <c r="J24" s="25"/>
    </row>
    <row r="25" spans="1:10" ht="11.25">
      <c r="A25" s="136" t="s">
        <v>64</v>
      </c>
      <c r="B25" s="137"/>
      <c r="C25" s="138"/>
      <c r="D25" s="23">
        <v>1175947</v>
      </c>
      <c r="E25" s="23">
        <v>1098797</v>
      </c>
      <c r="F25" s="162" t="s">
        <v>28</v>
      </c>
      <c r="G25" s="69"/>
      <c r="H25" s="70"/>
      <c r="I25" s="100">
        <f>SUM(I27:I30)</f>
        <v>409762</v>
      </c>
      <c r="J25" s="100">
        <f>SUM(J27:J30)</f>
        <v>1078029</v>
      </c>
    </row>
    <row r="26" spans="1:10" ht="11.25">
      <c r="A26" s="139" t="s">
        <v>17</v>
      </c>
      <c r="B26" s="139"/>
      <c r="C26" s="139"/>
      <c r="D26" s="23"/>
      <c r="E26" s="23">
        <v>37917</v>
      </c>
      <c r="F26" s="71"/>
      <c r="G26" s="72"/>
      <c r="H26" s="73"/>
      <c r="I26" s="101"/>
      <c r="J26" s="101"/>
    </row>
    <row r="27" spans="1:10" ht="11.25">
      <c r="A27" s="135" t="s">
        <v>18</v>
      </c>
      <c r="B27" s="135"/>
      <c r="C27" s="135"/>
      <c r="D27" s="24">
        <f>+D17+D23</f>
        <v>2880666</v>
      </c>
      <c r="E27" s="24">
        <f>+E17+E23</f>
        <v>4309864</v>
      </c>
      <c r="F27" s="130" t="s">
        <v>29</v>
      </c>
      <c r="G27" s="131"/>
      <c r="H27" s="132"/>
      <c r="I27" s="25"/>
      <c r="J27" s="25">
        <v>27309</v>
      </c>
    </row>
    <row r="28" spans="1:10" ht="11.25">
      <c r="A28" s="135" t="s">
        <v>19</v>
      </c>
      <c r="B28" s="135"/>
      <c r="C28" s="135"/>
      <c r="D28" s="23"/>
      <c r="E28" s="23"/>
      <c r="F28" s="139" t="s">
        <v>30</v>
      </c>
      <c r="G28" s="139"/>
      <c r="H28" s="139"/>
      <c r="I28" s="25">
        <v>5205</v>
      </c>
      <c r="J28" s="25">
        <v>188561</v>
      </c>
    </row>
    <row r="29" spans="1:10" ht="11.25">
      <c r="A29" s="74" t="s">
        <v>20</v>
      </c>
      <c r="B29" s="74"/>
      <c r="C29" s="74"/>
      <c r="D29" s="24">
        <f>D27+D28</f>
        <v>2880666</v>
      </c>
      <c r="E29" s="24">
        <f>E27+E28</f>
        <v>4309864</v>
      </c>
      <c r="F29" s="99" t="s">
        <v>31</v>
      </c>
      <c r="G29" s="99"/>
      <c r="H29" s="99"/>
      <c r="I29" s="25">
        <v>360311</v>
      </c>
      <c r="J29" s="25">
        <v>832572</v>
      </c>
    </row>
    <row r="30" spans="1:10" ht="11.25">
      <c r="A30" s="74" t="s">
        <v>21</v>
      </c>
      <c r="B30" s="74"/>
      <c r="C30" s="74"/>
      <c r="D30" s="26">
        <v>89338</v>
      </c>
      <c r="E30" s="26">
        <v>169765</v>
      </c>
      <c r="F30" s="99" t="s">
        <v>32</v>
      </c>
      <c r="G30" s="99"/>
      <c r="H30" s="99"/>
      <c r="I30" s="25">
        <v>44246</v>
      </c>
      <c r="J30" s="25">
        <v>29587</v>
      </c>
    </row>
    <row r="31" spans="1:10" ht="3.75" customHeight="1">
      <c r="A31" s="18"/>
      <c r="B31" s="18"/>
      <c r="C31" s="18"/>
      <c r="D31" s="14"/>
      <c r="E31" s="14"/>
      <c r="F31" s="105" t="s">
        <v>33</v>
      </c>
      <c r="G31" s="105"/>
      <c r="H31" s="105"/>
      <c r="I31" s="102">
        <f>I17+I25</f>
        <v>2880666</v>
      </c>
      <c r="J31" s="102">
        <f>J17+J25</f>
        <v>4309864</v>
      </c>
    </row>
    <row r="32" spans="1:11" ht="10.5" customHeight="1">
      <c r="A32" s="140" t="s">
        <v>48</v>
      </c>
      <c r="B32" s="104"/>
      <c r="C32" s="104"/>
      <c r="D32" s="104"/>
      <c r="E32" s="104"/>
      <c r="F32" s="105"/>
      <c r="G32" s="105"/>
      <c r="H32" s="105"/>
      <c r="I32" s="103"/>
      <c r="J32" s="103"/>
      <c r="K32" s="1" t="s">
        <v>44</v>
      </c>
    </row>
    <row r="33" spans="1:10" ht="12" customHeight="1">
      <c r="A33" s="141"/>
      <c r="B33" s="141"/>
      <c r="C33" s="141"/>
      <c r="D33" s="141"/>
      <c r="E33" s="142"/>
      <c r="F33" s="92" t="s">
        <v>34</v>
      </c>
      <c r="G33" s="93"/>
      <c r="H33" s="93"/>
      <c r="I33" s="51">
        <v>89338</v>
      </c>
      <c r="J33" s="51">
        <v>169765</v>
      </c>
    </row>
    <row r="34" spans="1:10" ht="4.5" customHeight="1">
      <c r="A34" s="80" t="s">
        <v>68</v>
      </c>
      <c r="B34" s="81"/>
      <c r="C34" s="82"/>
      <c r="D34" s="89" t="s">
        <v>2</v>
      </c>
      <c r="E34" s="89" t="s">
        <v>91</v>
      </c>
      <c r="F34" s="94"/>
      <c r="G34" s="94"/>
      <c r="H34" s="94"/>
      <c r="I34" s="52"/>
      <c r="J34" s="52"/>
    </row>
    <row r="35" spans="1:10" ht="5.25" customHeight="1">
      <c r="A35" s="83"/>
      <c r="B35" s="84"/>
      <c r="C35" s="85"/>
      <c r="D35" s="90"/>
      <c r="E35" s="90"/>
      <c r="F35" s="20"/>
      <c r="G35" s="20"/>
      <c r="H35" s="20"/>
      <c r="I35" s="20"/>
      <c r="J35" s="20"/>
    </row>
    <row r="36" spans="1:10" ht="9.75" customHeight="1">
      <c r="A36" s="86"/>
      <c r="B36" s="87"/>
      <c r="C36" s="88"/>
      <c r="D36" s="91"/>
      <c r="E36" s="91"/>
      <c r="F36" s="104" t="s">
        <v>10</v>
      </c>
      <c r="G36" s="104"/>
      <c r="H36" s="104"/>
      <c r="I36" s="104"/>
      <c r="J36" s="104"/>
    </row>
    <row r="37" spans="1:10" ht="14.25" customHeight="1">
      <c r="A37" s="136" t="s">
        <v>52</v>
      </c>
      <c r="B37" s="137"/>
      <c r="C37" s="138"/>
      <c r="D37" s="26">
        <v>2110263</v>
      </c>
      <c r="E37" s="26">
        <v>2560114</v>
      </c>
      <c r="F37" s="104"/>
      <c r="G37" s="104"/>
      <c r="H37" s="104"/>
      <c r="I37" s="104"/>
      <c r="J37" s="104"/>
    </row>
    <row r="38" spans="1:10" ht="12" customHeight="1">
      <c r="A38" s="136" t="s">
        <v>51</v>
      </c>
      <c r="B38" s="137"/>
      <c r="C38" s="138"/>
      <c r="D38" s="26">
        <v>1789322</v>
      </c>
      <c r="E38" s="26">
        <v>2384537</v>
      </c>
      <c r="F38" s="98" t="s">
        <v>71</v>
      </c>
      <c r="G38" s="135"/>
      <c r="H38" s="135"/>
      <c r="I38" s="134" t="s">
        <v>2</v>
      </c>
      <c r="J38" s="134" t="s">
        <v>91</v>
      </c>
    </row>
    <row r="39" spans="1:10" ht="11.25" customHeight="1">
      <c r="A39" s="136" t="s">
        <v>49</v>
      </c>
      <c r="B39" s="137"/>
      <c r="C39" s="138"/>
      <c r="D39" s="26">
        <f>D37-D38</f>
        <v>320941</v>
      </c>
      <c r="E39" s="26">
        <f>E37-E38</f>
        <v>175577</v>
      </c>
      <c r="F39" s="135"/>
      <c r="G39" s="135"/>
      <c r="H39" s="135"/>
      <c r="I39" s="134"/>
      <c r="J39" s="134"/>
    </row>
    <row r="40" spans="1:10" ht="12.75" customHeight="1">
      <c r="A40" s="61" t="s">
        <v>69</v>
      </c>
      <c r="B40" s="62"/>
      <c r="C40" s="63"/>
      <c r="D40" s="50"/>
      <c r="E40" s="50"/>
      <c r="F40" s="136" t="s">
        <v>5</v>
      </c>
      <c r="G40" s="137"/>
      <c r="H40" s="138"/>
      <c r="I40" s="26">
        <v>1956716</v>
      </c>
      <c r="J40" s="26">
        <v>2648952</v>
      </c>
    </row>
    <row r="41" spans="1:10" ht="12.75" customHeight="1">
      <c r="A41" s="64"/>
      <c r="B41" s="65"/>
      <c r="C41" s="66"/>
      <c r="D41" s="50"/>
      <c r="E41" s="50"/>
      <c r="F41" s="99" t="s">
        <v>60</v>
      </c>
      <c r="G41" s="99"/>
      <c r="H41" s="99"/>
      <c r="I41" s="26">
        <v>1640279</v>
      </c>
      <c r="J41" s="26">
        <v>2553515</v>
      </c>
    </row>
    <row r="42" spans="1:16" ht="12.75" customHeight="1">
      <c r="A42" s="127" t="s">
        <v>50</v>
      </c>
      <c r="B42" s="128"/>
      <c r="C42" s="129"/>
      <c r="D42" s="26">
        <v>19706</v>
      </c>
      <c r="E42" s="26">
        <v>131365</v>
      </c>
      <c r="F42" s="99" t="s">
        <v>58</v>
      </c>
      <c r="G42" s="99"/>
      <c r="H42" s="99"/>
      <c r="I42" s="26">
        <f>+I40-I41</f>
        <v>316437</v>
      </c>
      <c r="J42" s="26">
        <f>+J40-J41</f>
        <v>95437</v>
      </c>
      <c r="L42" s="15"/>
      <c r="M42" s="15"/>
      <c r="N42" s="15"/>
      <c r="O42" s="15"/>
      <c r="P42" s="15"/>
    </row>
    <row r="43" spans="1:16" ht="12.75" customHeight="1">
      <c r="A43" s="95" t="s">
        <v>53</v>
      </c>
      <c r="B43" s="96"/>
      <c r="C43" s="97"/>
      <c r="D43" s="26">
        <v>566193</v>
      </c>
      <c r="E43" s="26">
        <v>502159</v>
      </c>
      <c r="F43" s="99" t="s">
        <v>35</v>
      </c>
      <c r="G43" s="99"/>
      <c r="H43" s="99"/>
      <c r="I43" s="26">
        <v>173818</v>
      </c>
      <c r="J43" s="26">
        <v>106264</v>
      </c>
      <c r="L43" s="10"/>
      <c r="M43" s="16"/>
      <c r="N43" s="16"/>
      <c r="O43" s="7"/>
      <c r="P43" s="7"/>
    </row>
    <row r="44" spans="1:16" ht="12.75" customHeight="1">
      <c r="A44" s="136" t="s">
        <v>49</v>
      </c>
      <c r="B44" s="137"/>
      <c r="C44" s="138"/>
      <c r="D44" s="26">
        <f>D42-D43</f>
        <v>-546487</v>
      </c>
      <c r="E44" s="26">
        <f>E42-E43</f>
        <v>-370794</v>
      </c>
      <c r="F44" s="99" t="s">
        <v>36</v>
      </c>
      <c r="G44" s="99"/>
      <c r="H44" s="99"/>
      <c r="I44" s="26">
        <v>21144</v>
      </c>
      <c r="J44" s="26">
        <v>10374</v>
      </c>
      <c r="L44" s="16"/>
      <c r="M44" s="16"/>
      <c r="N44" s="16"/>
      <c r="O44" s="7"/>
      <c r="P44" s="7"/>
    </row>
    <row r="45" spans="1:16" ht="12.75" customHeight="1">
      <c r="A45" s="98" t="s">
        <v>70</v>
      </c>
      <c r="B45" s="98"/>
      <c r="C45" s="98"/>
      <c r="D45" s="51"/>
      <c r="E45" s="51"/>
      <c r="F45" s="163" t="s">
        <v>37</v>
      </c>
      <c r="G45" s="163"/>
      <c r="H45" s="163"/>
      <c r="I45" s="26">
        <v>189109</v>
      </c>
      <c r="J45" s="26">
        <v>123427</v>
      </c>
      <c r="L45" s="7"/>
      <c r="M45" s="7"/>
      <c r="N45" s="7"/>
      <c r="O45" s="14"/>
      <c r="P45" s="14"/>
    </row>
    <row r="46" spans="1:16" ht="11.25" customHeight="1">
      <c r="A46" s="98"/>
      <c r="B46" s="98"/>
      <c r="C46" s="98"/>
      <c r="D46" s="52"/>
      <c r="E46" s="52"/>
      <c r="F46" s="46" t="s">
        <v>38</v>
      </c>
      <c r="G46" s="65"/>
      <c r="H46" s="66"/>
      <c r="I46" s="26">
        <v>129798</v>
      </c>
      <c r="J46" s="26">
        <v>169552</v>
      </c>
      <c r="L46" s="7"/>
      <c r="M46" s="7"/>
      <c r="N46" s="7"/>
      <c r="O46" s="14"/>
      <c r="P46" s="14"/>
    </row>
    <row r="47" spans="1:16" ht="13.5" customHeight="1">
      <c r="A47" s="95" t="s">
        <v>54</v>
      </c>
      <c r="B47" s="96"/>
      <c r="C47" s="97"/>
      <c r="D47" s="26">
        <v>109375</v>
      </c>
      <c r="E47" s="26">
        <v>78362</v>
      </c>
      <c r="F47" s="136" t="s">
        <v>72</v>
      </c>
      <c r="G47" s="137"/>
      <c r="H47" s="138"/>
      <c r="I47" s="26">
        <f>+I42+I43-I44+I45-I46</f>
        <v>528422</v>
      </c>
      <c r="J47" s="26">
        <f>+J42+J43-J44+J45-J46</f>
        <v>145202</v>
      </c>
      <c r="L47" s="7"/>
      <c r="M47" s="7"/>
      <c r="N47" s="7"/>
      <c r="O47" s="14"/>
      <c r="P47" s="14"/>
    </row>
    <row r="48" spans="1:16" ht="12" customHeight="1">
      <c r="A48" s="95" t="s">
        <v>55</v>
      </c>
      <c r="B48" s="96"/>
      <c r="C48" s="97"/>
      <c r="D48" s="26">
        <v>67101</v>
      </c>
      <c r="E48" s="26">
        <v>170363</v>
      </c>
      <c r="F48" s="41" t="s">
        <v>39</v>
      </c>
      <c r="G48" s="42"/>
      <c r="H48" s="43"/>
      <c r="I48" s="51"/>
      <c r="J48" s="51"/>
      <c r="K48" s="84"/>
      <c r="L48" s="84"/>
      <c r="M48" s="84"/>
      <c r="N48" s="7"/>
      <c r="O48" s="14"/>
      <c r="P48" s="14"/>
    </row>
    <row r="49" spans="1:16" ht="13.5" customHeight="1">
      <c r="A49" s="136" t="s">
        <v>49</v>
      </c>
      <c r="B49" s="137"/>
      <c r="C49" s="138"/>
      <c r="D49" s="26">
        <f>D47-D48</f>
        <v>42274</v>
      </c>
      <c r="E49" s="26">
        <f>E47-E48</f>
        <v>-92001</v>
      </c>
      <c r="F49" s="77"/>
      <c r="G49" s="78"/>
      <c r="H49" s="79"/>
      <c r="I49" s="52"/>
      <c r="J49" s="52"/>
      <c r="K49" s="106"/>
      <c r="L49" s="106"/>
      <c r="M49" s="106"/>
      <c r="N49" s="7"/>
      <c r="O49" s="14"/>
      <c r="P49" s="14"/>
    </row>
    <row r="50" spans="1:16" ht="13.5" customHeight="1">
      <c r="A50" s="55" t="s">
        <v>66</v>
      </c>
      <c r="B50" s="56"/>
      <c r="C50" s="57"/>
      <c r="D50" s="28">
        <f>D37+D42+D47</f>
        <v>2239344</v>
      </c>
      <c r="E50" s="28">
        <f>E37+E42+E47</f>
        <v>2769841</v>
      </c>
      <c r="F50" s="99" t="s">
        <v>40</v>
      </c>
      <c r="G50" s="99"/>
      <c r="H50" s="99"/>
      <c r="I50" s="26"/>
      <c r="J50" s="26"/>
      <c r="K50" s="106"/>
      <c r="L50" s="106"/>
      <c r="M50" s="106"/>
      <c r="N50" s="17"/>
      <c r="O50" s="7"/>
      <c r="P50" s="7"/>
    </row>
    <row r="51" spans="1:16" ht="13.5" customHeight="1">
      <c r="A51" s="55" t="s">
        <v>65</v>
      </c>
      <c r="B51" s="56"/>
      <c r="C51" s="57"/>
      <c r="D51" s="28">
        <f>D38+D43+D48</f>
        <v>2422616</v>
      </c>
      <c r="E51" s="28">
        <f>E38+E43+E48</f>
        <v>3057059</v>
      </c>
      <c r="F51" s="58" t="s">
        <v>41</v>
      </c>
      <c r="G51" s="59"/>
      <c r="H51" s="60"/>
      <c r="I51" s="26"/>
      <c r="J51" s="26"/>
      <c r="K51" s="13"/>
      <c r="L51" s="13"/>
      <c r="M51" s="13"/>
      <c r="N51" s="17"/>
      <c r="O51" s="7"/>
      <c r="P51" s="7"/>
    </row>
    <row r="52" spans="1:16" ht="13.5" customHeight="1">
      <c r="A52" s="124" t="s">
        <v>56</v>
      </c>
      <c r="B52" s="125"/>
      <c r="C52" s="126"/>
      <c r="D52" s="28">
        <f>D50-D51</f>
        <v>-183272</v>
      </c>
      <c r="E52" s="28">
        <f>E50-E51</f>
        <v>-287218</v>
      </c>
      <c r="F52" s="75" t="s">
        <v>59</v>
      </c>
      <c r="G52" s="76"/>
      <c r="H52" s="45"/>
      <c r="I52" s="50"/>
      <c r="J52" s="50"/>
      <c r="L52" s="17"/>
      <c r="M52" s="10"/>
      <c r="N52" s="10"/>
      <c r="O52" s="7"/>
      <c r="P52" s="7"/>
    </row>
    <row r="53" spans="1:16" ht="7.5" customHeight="1">
      <c r="A53" s="61" t="s">
        <v>43</v>
      </c>
      <c r="B53" s="62"/>
      <c r="C53" s="63"/>
      <c r="D53" s="102">
        <v>888405</v>
      </c>
      <c r="E53" s="102">
        <v>824703</v>
      </c>
      <c r="F53" s="46"/>
      <c r="G53" s="47"/>
      <c r="H53" s="44"/>
      <c r="I53" s="50"/>
      <c r="J53" s="50"/>
      <c r="L53" s="7"/>
      <c r="M53" s="7"/>
      <c r="N53" s="7"/>
      <c r="O53" s="7"/>
      <c r="P53" s="7"/>
    </row>
    <row r="54" spans="1:16" ht="12.75" customHeight="1">
      <c r="A54" s="64"/>
      <c r="B54" s="65"/>
      <c r="C54" s="66"/>
      <c r="D54" s="103"/>
      <c r="E54" s="103"/>
      <c r="F54" s="61" t="s">
        <v>61</v>
      </c>
      <c r="G54" s="62"/>
      <c r="H54" s="63"/>
      <c r="I54" s="50">
        <f>+I47+I50-I51</f>
        <v>528422</v>
      </c>
      <c r="J54" s="50">
        <f>+J47+J50-J51</f>
        <v>145202</v>
      </c>
      <c r="L54" s="18"/>
      <c r="M54" s="18"/>
      <c r="N54" s="18"/>
      <c r="O54" s="14"/>
      <c r="P54" s="14"/>
    </row>
    <row r="55" spans="1:16" ht="8.25" customHeight="1">
      <c r="A55" s="61" t="s">
        <v>94</v>
      </c>
      <c r="B55" s="62"/>
      <c r="C55" s="63"/>
      <c r="D55" s="102">
        <v>119963</v>
      </c>
      <c r="E55" s="102">
        <v>77112</v>
      </c>
      <c r="F55" s="64"/>
      <c r="G55" s="65"/>
      <c r="H55" s="66"/>
      <c r="I55" s="50"/>
      <c r="J55" s="50"/>
      <c r="L55" s="7"/>
      <c r="M55" s="7"/>
      <c r="N55" s="7"/>
      <c r="O55" s="14"/>
      <c r="P55" s="14"/>
    </row>
    <row r="56" spans="1:16" ht="13.5" customHeight="1">
      <c r="A56" s="64"/>
      <c r="B56" s="65"/>
      <c r="C56" s="66"/>
      <c r="D56" s="103"/>
      <c r="E56" s="103"/>
      <c r="F56" s="74" t="s">
        <v>42</v>
      </c>
      <c r="G56" s="74"/>
      <c r="H56" s="74"/>
      <c r="I56" s="26">
        <v>65154</v>
      </c>
      <c r="J56" s="26">
        <v>8514</v>
      </c>
      <c r="L56" s="17"/>
      <c r="M56" s="17"/>
      <c r="N56" s="17"/>
      <c r="O56" s="7"/>
      <c r="P56" s="7"/>
    </row>
    <row r="57" spans="1:16" ht="13.5" customHeight="1">
      <c r="A57" s="61" t="s">
        <v>95</v>
      </c>
      <c r="B57" s="62"/>
      <c r="C57" s="63"/>
      <c r="D57" s="102">
        <v>393</v>
      </c>
      <c r="E57" s="102">
        <v>6334</v>
      </c>
      <c r="F57" s="68" t="s">
        <v>67</v>
      </c>
      <c r="G57" s="69"/>
      <c r="H57" s="70"/>
      <c r="I57" s="51">
        <f>+I54-I56</f>
        <v>463268</v>
      </c>
      <c r="J57" s="51">
        <f>+J54-J56</f>
        <v>136688</v>
      </c>
      <c r="L57" s="17"/>
      <c r="M57" s="17"/>
      <c r="N57" s="17"/>
      <c r="O57" s="7"/>
      <c r="P57" s="7"/>
    </row>
    <row r="58" spans="1:16" ht="13.5" customHeight="1">
      <c r="A58" s="64"/>
      <c r="B58" s="65"/>
      <c r="C58" s="66"/>
      <c r="D58" s="103"/>
      <c r="E58" s="103"/>
      <c r="F58" s="71"/>
      <c r="G58" s="72"/>
      <c r="H58" s="73"/>
      <c r="I58" s="52"/>
      <c r="J58" s="52"/>
      <c r="L58" s="17"/>
      <c r="M58" s="17"/>
      <c r="N58" s="17"/>
      <c r="O58" s="7"/>
      <c r="P58" s="7"/>
    </row>
    <row r="59" spans="1:16" ht="14.25" customHeight="1">
      <c r="A59" s="98" t="s">
        <v>93</v>
      </c>
      <c r="B59" s="98"/>
      <c r="C59" s="98"/>
      <c r="D59" s="123">
        <f>+D50-D51+D53+D55-D57</f>
        <v>824703</v>
      </c>
      <c r="E59" s="123">
        <f>+E50-E51+E53+E55-E57</f>
        <v>608263</v>
      </c>
      <c r="F59" s="29"/>
      <c r="G59" s="30"/>
      <c r="H59" s="31"/>
      <c r="I59" s="50"/>
      <c r="J59" s="50"/>
      <c r="L59" s="17"/>
      <c r="M59" s="19"/>
      <c r="N59" s="19"/>
      <c r="O59" s="7"/>
      <c r="P59" s="7"/>
    </row>
    <row r="60" spans="1:16" ht="5.25" customHeight="1">
      <c r="A60" s="98"/>
      <c r="B60" s="98"/>
      <c r="C60" s="98"/>
      <c r="D60" s="123"/>
      <c r="E60" s="123"/>
      <c r="F60" s="32"/>
      <c r="G60" s="33"/>
      <c r="H60" s="34"/>
      <c r="I60" s="50"/>
      <c r="J60" s="50"/>
      <c r="L60" s="10"/>
      <c r="M60" s="10"/>
      <c r="N60" s="10"/>
      <c r="O60" s="7"/>
      <c r="P60" s="7"/>
    </row>
    <row r="61" spans="1:16" ht="9" customHeight="1">
      <c r="A61" s="10"/>
      <c r="B61" s="10"/>
      <c r="C61" s="10"/>
      <c r="D61" s="7"/>
      <c r="E61" s="7"/>
      <c r="F61" s="11"/>
      <c r="G61" s="11"/>
      <c r="H61" s="11"/>
      <c r="I61" s="7"/>
      <c r="J61" s="7"/>
      <c r="L61" s="7"/>
      <c r="M61" s="7"/>
      <c r="N61" s="7"/>
      <c r="O61" s="14"/>
      <c r="P61" s="14"/>
    </row>
    <row r="62" spans="1:16" ht="11.25" customHeight="1">
      <c r="A62" s="148" t="s">
        <v>90</v>
      </c>
      <c r="B62" s="148"/>
      <c r="C62" s="148"/>
      <c r="D62" s="148"/>
      <c r="E62" s="148"/>
      <c r="F62" s="148"/>
      <c r="G62" s="148"/>
      <c r="H62" s="148"/>
      <c r="I62" s="148"/>
      <c r="J62" s="148"/>
      <c r="L62" s="7"/>
      <c r="M62" s="7"/>
      <c r="N62" s="7"/>
      <c r="O62" s="7"/>
      <c r="P62" s="7"/>
    </row>
    <row r="63" spans="1:16" ht="11.25" customHeight="1">
      <c r="A63" s="164"/>
      <c r="B63" s="164"/>
      <c r="C63" s="54" t="s">
        <v>92</v>
      </c>
      <c r="D63" s="54"/>
      <c r="E63" s="54"/>
      <c r="F63" s="54"/>
      <c r="G63" s="167" t="s">
        <v>91</v>
      </c>
      <c r="H63" s="167"/>
      <c r="I63" s="167"/>
      <c r="J63" s="167"/>
      <c r="L63" s="7"/>
      <c r="M63" s="7"/>
      <c r="N63" s="7"/>
      <c r="O63" s="7"/>
      <c r="P63" s="7"/>
    </row>
    <row r="64" spans="1:16" ht="11.25" customHeight="1">
      <c r="A64" s="164"/>
      <c r="B64" s="164"/>
      <c r="C64" s="53" t="s">
        <v>80</v>
      </c>
      <c r="D64" s="53" t="s">
        <v>81</v>
      </c>
      <c r="E64" s="53" t="s">
        <v>82</v>
      </c>
      <c r="F64" s="53" t="s">
        <v>83</v>
      </c>
      <c r="G64" s="53" t="s">
        <v>80</v>
      </c>
      <c r="H64" s="53" t="s">
        <v>81</v>
      </c>
      <c r="I64" s="53" t="s">
        <v>82</v>
      </c>
      <c r="J64" s="53" t="s">
        <v>83</v>
      </c>
      <c r="L64" s="7"/>
      <c r="M64" s="7"/>
      <c r="N64" s="7"/>
      <c r="O64" s="7"/>
      <c r="P64" s="7"/>
    </row>
    <row r="65" spans="1:16" ht="11.25" customHeight="1">
      <c r="A65" s="164"/>
      <c r="B65" s="164"/>
      <c r="C65" s="54"/>
      <c r="D65" s="54"/>
      <c r="E65" s="54"/>
      <c r="F65" s="54"/>
      <c r="G65" s="54"/>
      <c r="H65" s="54"/>
      <c r="I65" s="54"/>
      <c r="J65" s="54"/>
      <c r="L65" s="10"/>
      <c r="M65" s="10"/>
      <c r="N65" s="10"/>
      <c r="O65" s="7"/>
      <c r="P65" s="7"/>
    </row>
    <row r="66" spans="1:16" ht="11.25" customHeight="1">
      <c r="A66" s="164"/>
      <c r="B66" s="164"/>
      <c r="C66" s="54"/>
      <c r="D66" s="54"/>
      <c r="E66" s="54"/>
      <c r="F66" s="54"/>
      <c r="G66" s="54"/>
      <c r="H66" s="54"/>
      <c r="I66" s="54"/>
      <c r="J66" s="54"/>
      <c r="L66" s="10"/>
      <c r="M66" s="10"/>
      <c r="N66" s="10"/>
      <c r="O66" s="7"/>
      <c r="P66" s="7"/>
    </row>
    <row r="67" spans="1:16" ht="11.25" customHeight="1">
      <c r="A67" s="67" t="s">
        <v>73</v>
      </c>
      <c r="B67" s="67"/>
      <c r="C67" s="35">
        <v>1470107</v>
      </c>
      <c r="D67" s="36">
        <v>66365</v>
      </c>
      <c r="E67" s="36">
        <v>72799</v>
      </c>
      <c r="F67" s="37">
        <f>+C67+D67-E67</f>
        <v>1463673</v>
      </c>
      <c r="G67" s="37">
        <v>1463673</v>
      </c>
      <c r="H67" s="37">
        <v>509037</v>
      </c>
      <c r="I67" s="25"/>
      <c r="J67" s="25">
        <f>+G67+H67-I67</f>
        <v>1972710</v>
      </c>
      <c r="L67" s="10"/>
      <c r="M67" s="10"/>
      <c r="N67" s="10"/>
      <c r="O67" s="14"/>
      <c r="P67" s="14"/>
    </row>
    <row r="68" spans="1:10" ht="11.25" customHeight="1">
      <c r="A68" s="67" t="s">
        <v>74</v>
      </c>
      <c r="B68" s="67"/>
      <c r="C68" s="35">
        <v>66207</v>
      </c>
      <c r="D68" s="36"/>
      <c r="E68" s="36">
        <v>66207</v>
      </c>
      <c r="F68" s="37">
        <f>+C68+D68-E68</f>
        <v>0</v>
      </c>
      <c r="G68" s="37"/>
      <c r="H68" s="37"/>
      <c r="I68" s="25"/>
      <c r="J68" s="25">
        <f>+G68+H68-I68</f>
        <v>0</v>
      </c>
    </row>
    <row r="69" spans="1:10" ht="11.25" customHeight="1">
      <c r="A69" s="67" t="s">
        <v>75</v>
      </c>
      <c r="B69" s="67"/>
      <c r="C69" s="35"/>
      <c r="D69" s="36"/>
      <c r="E69" s="36"/>
      <c r="F69" s="37">
        <f>+C69+D69-E69</f>
        <v>0</v>
      </c>
      <c r="G69" s="37"/>
      <c r="H69" s="37"/>
      <c r="I69" s="25"/>
      <c r="J69" s="25">
        <f>+G69+H69-I69</f>
        <v>0</v>
      </c>
    </row>
    <row r="70" spans="1:10" ht="11.25" customHeight="1">
      <c r="A70" s="21" t="s">
        <v>76</v>
      </c>
      <c r="B70" s="21"/>
      <c r="C70" s="37"/>
      <c r="D70" s="36"/>
      <c r="E70" s="36"/>
      <c r="F70" s="37">
        <f>+C70+D70-E70</f>
        <v>0</v>
      </c>
      <c r="G70" s="37"/>
      <c r="H70" s="37"/>
      <c r="I70" s="25"/>
      <c r="J70" s="25">
        <f>+G70+H70-I70</f>
        <v>0</v>
      </c>
    </row>
    <row r="71" spans="1:10" ht="9.75" customHeight="1">
      <c r="A71" s="111" t="s">
        <v>77</v>
      </c>
      <c r="B71" s="109"/>
      <c r="C71" s="48">
        <f aca="true" t="shared" si="0" ref="C71:J71">+C67+C68+C69-C70</f>
        <v>1536314</v>
      </c>
      <c r="D71" s="48">
        <f t="shared" si="0"/>
        <v>66365</v>
      </c>
      <c r="E71" s="48">
        <f t="shared" si="0"/>
        <v>139006</v>
      </c>
      <c r="F71" s="48">
        <f t="shared" si="0"/>
        <v>1463673</v>
      </c>
      <c r="G71" s="48">
        <f t="shared" si="0"/>
        <v>1463673</v>
      </c>
      <c r="H71" s="48">
        <f t="shared" si="0"/>
        <v>509037</v>
      </c>
      <c r="I71" s="48">
        <f t="shared" si="0"/>
        <v>0</v>
      </c>
      <c r="J71" s="48">
        <f t="shared" si="0"/>
        <v>1972710</v>
      </c>
    </row>
    <row r="72" spans="1:10" ht="14.25" customHeight="1">
      <c r="A72" s="109"/>
      <c r="B72" s="109"/>
      <c r="C72" s="49"/>
      <c r="D72" s="49"/>
      <c r="E72" s="49"/>
      <c r="F72" s="49"/>
      <c r="G72" s="49"/>
      <c r="H72" s="49"/>
      <c r="I72" s="49"/>
      <c r="J72" s="49"/>
    </row>
    <row r="73" spans="1:10" ht="11.25" customHeight="1">
      <c r="A73" s="40" t="s">
        <v>78</v>
      </c>
      <c r="B73" s="40"/>
      <c r="C73" s="37">
        <v>71736</v>
      </c>
      <c r="D73" s="36"/>
      <c r="E73" s="36"/>
      <c r="F73" s="37"/>
      <c r="G73" s="37">
        <v>71736</v>
      </c>
      <c r="H73" s="37"/>
      <c r="I73" s="25"/>
      <c r="J73" s="25"/>
    </row>
    <row r="74" spans="1:10" ht="11.25" customHeight="1">
      <c r="A74" s="40" t="s">
        <v>79</v>
      </c>
      <c r="B74" s="40"/>
      <c r="C74" s="37">
        <v>26177</v>
      </c>
      <c r="D74" s="36">
        <v>109487</v>
      </c>
      <c r="E74" s="36"/>
      <c r="F74" s="37">
        <f aca="true" t="shared" si="1" ref="F74:F79">+C74+D74-E74</f>
        <v>135664</v>
      </c>
      <c r="G74" s="37">
        <v>135664</v>
      </c>
      <c r="H74" s="37">
        <v>17996</v>
      </c>
      <c r="I74" s="25"/>
      <c r="J74" s="25">
        <f aca="true" t="shared" si="2" ref="J74:J79">+G74+H74-I74</f>
        <v>153660</v>
      </c>
    </row>
    <row r="75" spans="1:10" ht="12" customHeight="1">
      <c r="A75" s="21" t="s">
        <v>84</v>
      </c>
      <c r="B75" s="21"/>
      <c r="C75" s="37">
        <v>29379</v>
      </c>
      <c r="D75" s="36">
        <v>18466</v>
      </c>
      <c r="E75" s="36">
        <v>29379</v>
      </c>
      <c r="F75" s="37">
        <f t="shared" si="1"/>
        <v>18466</v>
      </c>
      <c r="G75" s="37">
        <v>18466</v>
      </c>
      <c r="H75" s="37">
        <v>579219</v>
      </c>
      <c r="I75" s="25"/>
      <c r="J75" s="25">
        <f t="shared" si="2"/>
        <v>597685</v>
      </c>
    </row>
    <row r="76" spans="1:10" ht="11.25" customHeight="1">
      <c r="A76" s="109" t="s">
        <v>85</v>
      </c>
      <c r="B76" s="109"/>
      <c r="C76" s="37">
        <f>+C73+C74+C75</f>
        <v>127292</v>
      </c>
      <c r="D76" s="37">
        <f>+D73+D74+D75</f>
        <v>127953</v>
      </c>
      <c r="E76" s="37">
        <f>+E73+E74+E75</f>
        <v>29379</v>
      </c>
      <c r="F76" s="37">
        <f t="shared" si="1"/>
        <v>225866</v>
      </c>
      <c r="G76" s="37">
        <f>+G73+G74+G75</f>
        <v>225866</v>
      </c>
      <c r="H76" s="37">
        <f>+H73+H74+H75</f>
        <v>597215</v>
      </c>
      <c r="I76" s="37">
        <f>+I73+I74+I75</f>
        <v>0</v>
      </c>
      <c r="J76" s="25">
        <f t="shared" si="2"/>
        <v>823081</v>
      </c>
    </row>
    <row r="77" spans="1:10" ht="11.25" customHeight="1">
      <c r="A77" s="40" t="s">
        <v>86</v>
      </c>
      <c r="B77" s="40"/>
      <c r="C77" s="37">
        <v>173589</v>
      </c>
      <c r="D77" s="36">
        <v>1275259</v>
      </c>
      <c r="E77" s="36">
        <v>666454</v>
      </c>
      <c r="F77" s="37">
        <f t="shared" si="1"/>
        <v>782394</v>
      </c>
      <c r="G77" s="37">
        <v>782394</v>
      </c>
      <c r="H77" s="37">
        <v>235790</v>
      </c>
      <c r="I77" s="38">
        <v>55408</v>
      </c>
      <c r="J77" s="25">
        <f t="shared" si="2"/>
        <v>962776</v>
      </c>
    </row>
    <row r="78" spans="1:10" ht="11.25" customHeight="1">
      <c r="A78" s="110" t="s">
        <v>87</v>
      </c>
      <c r="B78" s="110"/>
      <c r="C78" s="25"/>
      <c r="D78" s="25">
        <v>1029</v>
      </c>
      <c r="E78" s="25"/>
      <c r="F78" s="37">
        <f t="shared" si="1"/>
        <v>1029</v>
      </c>
      <c r="G78" s="25">
        <v>1029</v>
      </c>
      <c r="H78" s="25">
        <v>525703</v>
      </c>
      <c r="I78" s="39"/>
      <c r="J78" s="25">
        <f t="shared" si="2"/>
        <v>526732</v>
      </c>
    </row>
    <row r="79" spans="1:10" ht="12" customHeight="1">
      <c r="A79" s="22" t="s">
        <v>88</v>
      </c>
      <c r="B79" s="22"/>
      <c r="C79" s="25">
        <f>+C71+C76+C77-C78</f>
        <v>1837195</v>
      </c>
      <c r="D79" s="25">
        <f>+D71+D76+D77-D78</f>
        <v>1468548</v>
      </c>
      <c r="E79" s="25">
        <f>+E71+E76+E77-E78</f>
        <v>834839</v>
      </c>
      <c r="F79" s="37">
        <f t="shared" si="1"/>
        <v>2470904</v>
      </c>
      <c r="G79" s="25">
        <f>+G71+G76+G77-G78</f>
        <v>2470904</v>
      </c>
      <c r="H79" s="25">
        <f>+H71+H76+H77-H78</f>
        <v>816339</v>
      </c>
      <c r="I79" s="25">
        <f>+I71+I76+I77-I78</f>
        <v>55408</v>
      </c>
      <c r="J79" s="25">
        <f t="shared" si="2"/>
        <v>3231835</v>
      </c>
    </row>
    <row r="80" spans="1:10" ht="12" customHeight="1">
      <c r="A80" s="111" t="s">
        <v>89</v>
      </c>
      <c r="B80" s="109"/>
      <c r="C80" s="51"/>
      <c r="D80" s="51"/>
      <c r="E80" s="51"/>
      <c r="F80" s="51"/>
      <c r="G80" s="51"/>
      <c r="H80" s="51"/>
      <c r="I80" s="165"/>
      <c r="J80" s="165"/>
    </row>
    <row r="81" spans="1:10" ht="12" customHeight="1">
      <c r="A81" s="109"/>
      <c r="B81" s="109"/>
      <c r="C81" s="52"/>
      <c r="D81" s="52"/>
      <c r="E81" s="52"/>
      <c r="F81" s="52"/>
      <c r="G81" s="52"/>
      <c r="H81" s="52"/>
      <c r="I81" s="166"/>
      <c r="J81" s="166"/>
    </row>
    <row r="82" spans="1:10" ht="62.25" customHeight="1">
      <c r="A82" s="144" t="s">
        <v>107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4.5" customHeight="1">
      <c r="A83" s="155"/>
      <c r="B83" s="155"/>
      <c r="C83" s="155"/>
      <c r="D83" s="155"/>
      <c r="E83" s="155"/>
      <c r="F83" s="155"/>
      <c r="G83" s="155"/>
      <c r="H83" s="155"/>
      <c r="I83" s="155"/>
      <c r="J83" s="155"/>
    </row>
    <row r="84" spans="1:10" ht="36" customHeight="1">
      <c r="A84" s="107" t="s">
        <v>12</v>
      </c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ht="11.25">
      <c r="A85" s="112" t="s">
        <v>111</v>
      </c>
      <c r="B85" s="113"/>
      <c r="C85" s="113"/>
      <c r="D85" s="113"/>
      <c r="E85" s="113"/>
      <c r="F85" s="113"/>
      <c r="G85" s="113"/>
      <c r="H85" s="113"/>
      <c r="I85" s="113"/>
      <c r="J85" s="113"/>
    </row>
    <row r="86" spans="1:10" ht="11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</row>
    <row r="87" spans="1:10" ht="6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</row>
    <row r="88" spans="1:10" ht="5.25" customHeight="1" hidden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</row>
    <row r="89" spans="1:10" ht="10.5" customHeight="1" hidden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0" ht="45" customHeight="1" hidden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</row>
    <row r="91" ht="4.5" customHeight="1">
      <c r="E91" s="8"/>
    </row>
    <row r="92" spans="1:10" ht="12.75">
      <c r="A92" s="115" t="s">
        <v>62</v>
      </c>
      <c r="B92" s="115"/>
      <c r="C92" s="115"/>
      <c r="D92" s="115"/>
      <c r="E92" s="115"/>
      <c r="F92" s="115"/>
      <c r="G92" s="115"/>
      <c r="H92" s="115"/>
      <c r="I92" s="115"/>
      <c r="J92" s="115"/>
    </row>
    <row r="93" spans="1:10" ht="11.25">
      <c r="A93" s="116" t="s">
        <v>112</v>
      </c>
      <c r="B93" s="117"/>
      <c r="C93" s="117"/>
      <c r="D93" s="117"/>
      <c r="E93" s="117"/>
      <c r="F93" s="117"/>
      <c r="G93" s="117"/>
      <c r="H93" s="117"/>
      <c r="I93" s="117"/>
      <c r="J93" s="117"/>
    </row>
    <row r="94" spans="1:10" ht="11.25">
      <c r="A94" s="117"/>
      <c r="B94" s="117"/>
      <c r="C94" s="117"/>
      <c r="D94" s="117"/>
      <c r="E94" s="117"/>
      <c r="F94" s="117"/>
      <c r="G94" s="117"/>
      <c r="H94" s="117"/>
      <c r="I94" s="117"/>
      <c r="J94" s="117"/>
    </row>
    <row r="95" spans="1:10" ht="11.25">
      <c r="A95" s="121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 ht="3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ht="16.5" customHeight="1" hidden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ht="11.25" hidden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ht="11.25" hidden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ht="16.5" customHeight="1" hidden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5:10" ht="11.25">
      <c r="E101" s="8"/>
      <c r="G101" s="118" t="s">
        <v>115</v>
      </c>
      <c r="H101" s="119"/>
      <c r="I101" s="119"/>
      <c r="J101" s="119"/>
    </row>
    <row r="102" spans="5:10" ht="12.75" customHeight="1">
      <c r="E102" s="8"/>
      <c r="G102" s="120" t="s">
        <v>98</v>
      </c>
      <c r="H102" s="120"/>
      <c r="I102" s="120"/>
      <c r="J102" s="120"/>
    </row>
    <row r="103" spans="5:10" ht="12.75" customHeight="1">
      <c r="E103" s="8"/>
      <c r="G103" s="12"/>
      <c r="H103" s="12"/>
      <c r="I103" s="12"/>
      <c r="J103" s="12"/>
    </row>
    <row r="104" spans="5:10" ht="12.75" customHeight="1">
      <c r="E104" s="8"/>
      <c r="G104" s="12"/>
      <c r="H104" s="12"/>
      <c r="I104" s="12"/>
      <c r="J104" s="12"/>
    </row>
    <row r="105" spans="5:10" ht="12.75" customHeight="1">
      <c r="E105" s="8"/>
      <c r="G105" s="12"/>
      <c r="H105" s="12"/>
      <c r="I105" s="12"/>
      <c r="J105" s="12"/>
    </row>
    <row r="106" spans="5:10" ht="12.75" customHeight="1">
      <c r="E106" s="8"/>
      <c r="G106" s="12"/>
      <c r="H106" s="12"/>
      <c r="I106" s="12"/>
      <c r="J106" s="12"/>
    </row>
    <row r="107" spans="1:10" ht="11.25" customHeight="1">
      <c r="A107" s="114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ht="73.5" customHeight="1" hidden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</sheetData>
  <mergeCells count="179">
    <mergeCell ref="A11:B11"/>
    <mergeCell ref="C11:F11"/>
    <mergeCell ref="G11:H11"/>
    <mergeCell ref="I11:J11"/>
    <mergeCell ref="A12:B12"/>
    <mergeCell ref="C12:F12"/>
    <mergeCell ref="G12:H12"/>
    <mergeCell ref="I12:J12"/>
    <mergeCell ref="A9:J9"/>
    <mergeCell ref="A10:B10"/>
    <mergeCell ref="C10:F10"/>
    <mergeCell ref="G10:H10"/>
    <mergeCell ref="I10:J10"/>
    <mergeCell ref="A71:B72"/>
    <mergeCell ref="A73:B73"/>
    <mergeCell ref="C63:F63"/>
    <mergeCell ref="C64:C66"/>
    <mergeCell ref="D64:D66"/>
    <mergeCell ref="C71:C72"/>
    <mergeCell ref="D71:D72"/>
    <mergeCell ref="A68:B68"/>
    <mergeCell ref="A69:B69"/>
    <mergeCell ref="E64:E66"/>
    <mergeCell ref="F43:H43"/>
    <mergeCell ref="F44:H44"/>
    <mergeCell ref="J54:J55"/>
    <mergeCell ref="I80:I81"/>
    <mergeCell ref="J80:J81"/>
    <mergeCell ref="G63:J63"/>
    <mergeCell ref="F64:F66"/>
    <mergeCell ref="G64:G66"/>
    <mergeCell ref="J64:J66"/>
    <mergeCell ref="I54:I55"/>
    <mergeCell ref="D20:D21"/>
    <mergeCell ref="E20:E21"/>
    <mergeCell ref="F20:H20"/>
    <mergeCell ref="F41:H41"/>
    <mergeCell ref="A63:B66"/>
    <mergeCell ref="E53:E54"/>
    <mergeCell ref="D55:D56"/>
    <mergeCell ref="E55:E56"/>
    <mergeCell ref="A57:C58"/>
    <mergeCell ref="D57:D58"/>
    <mergeCell ref="A55:C56"/>
    <mergeCell ref="A62:J62"/>
    <mergeCell ref="J52:J53"/>
    <mergeCell ref="I52:I53"/>
    <mergeCell ref="K50:M50"/>
    <mergeCell ref="F25:H26"/>
    <mergeCell ref="A50:C50"/>
    <mergeCell ref="F45:H45"/>
    <mergeCell ref="F46:H46"/>
    <mergeCell ref="F47:H47"/>
    <mergeCell ref="F50:H50"/>
    <mergeCell ref="F29:H29"/>
    <mergeCell ref="D45:D46"/>
    <mergeCell ref="E45:E46"/>
    <mergeCell ref="C7:F7"/>
    <mergeCell ref="A3:J3"/>
    <mergeCell ref="A83:J83"/>
    <mergeCell ref="A16:C16"/>
    <mergeCell ref="F17:H17"/>
    <mergeCell ref="A20:C21"/>
    <mergeCell ref="A5:J5"/>
    <mergeCell ref="H64:H66"/>
    <mergeCell ref="G71:G72"/>
    <mergeCell ref="H71:H72"/>
    <mergeCell ref="A49:C49"/>
    <mergeCell ref="A13:J13"/>
    <mergeCell ref="A6:B6"/>
    <mergeCell ref="G6:H6"/>
    <mergeCell ref="A15:J15"/>
    <mergeCell ref="I7:J7"/>
    <mergeCell ref="A7:B7"/>
    <mergeCell ref="I6:J6"/>
    <mergeCell ref="G7:H7"/>
    <mergeCell ref="C6:F6"/>
    <mergeCell ref="A17:C17"/>
    <mergeCell ref="A19:C19"/>
    <mergeCell ref="A18:C18"/>
    <mergeCell ref="A82:J82"/>
    <mergeCell ref="A25:C25"/>
    <mergeCell ref="A26:C26"/>
    <mergeCell ref="A27:C27"/>
    <mergeCell ref="A28:C28"/>
    <mergeCell ref="A29:C29"/>
    <mergeCell ref="A30:C30"/>
    <mergeCell ref="F16:H16"/>
    <mergeCell ref="F30:H30"/>
    <mergeCell ref="F21:H21"/>
    <mergeCell ref="A22:C22"/>
    <mergeCell ref="A23:C23"/>
    <mergeCell ref="F23:H23"/>
    <mergeCell ref="F22:H22"/>
    <mergeCell ref="F18:H18"/>
    <mergeCell ref="A24:C24"/>
    <mergeCell ref="F19:H19"/>
    <mergeCell ref="A44:C44"/>
    <mergeCell ref="A32:E33"/>
    <mergeCell ref="E40:E41"/>
    <mergeCell ref="A39:C39"/>
    <mergeCell ref="A38:C38"/>
    <mergeCell ref="A43:C43"/>
    <mergeCell ref="D40:D41"/>
    <mergeCell ref="A37:C37"/>
    <mergeCell ref="A1:J1"/>
    <mergeCell ref="A42:C42"/>
    <mergeCell ref="F24:H24"/>
    <mergeCell ref="F27:H27"/>
    <mergeCell ref="A2:J2"/>
    <mergeCell ref="I38:I39"/>
    <mergeCell ref="J38:J39"/>
    <mergeCell ref="F38:H39"/>
    <mergeCell ref="F40:H40"/>
    <mergeCell ref="F28:H28"/>
    <mergeCell ref="A59:C60"/>
    <mergeCell ref="D59:D60"/>
    <mergeCell ref="E59:E60"/>
    <mergeCell ref="A52:C52"/>
    <mergeCell ref="D53:D54"/>
    <mergeCell ref="E57:E58"/>
    <mergeCell ref="A85:J90"/>
    <mergeCell ref="A107:J108"/>
    <mergeCell ref="A92:J92"/>
    <mergeCell ref="A93:J94"/>
    <mergeCell ref="G101:J101"/>
    <mergeCell ref="G102:J102"/>
    <mergeCell ref="A95:J100"/>
    <mergeCell ref="A84:J84"/>
    <mergeCell ref="A76:B76"/>
    <mergeCell ref="A77:B77"/>
    <mergeCell ref="A78:B78"/>
    <mergeCell ref="A80:B81"/>
    <mergeCell ref="C80:C81"/>
    <mergeCell ref="D80:D81"/>
    <mergeCell ref="E80:E81"/>
    <mergeCell ref="F80:F81"/>
    <mergeCell ref="G80:G81"/>
    <mergeCell ref="K48:M48"/>
    <mergeCell ref="K49:M49"/>
    <mergeCell ref="I48:I49"/>
    <mergeCell ref="J48:J49"/>
    <mergeCell ref="I33:I34"/>
    <mergeCell ref="J33:J34"/>
    <mergeCell ref="F36:J37"/>
    <mergeCell ref="F31:H32"/>
    <mergeCell ref="I25:I26"/>
    <mergeCell ref="J25:J26"/>
    <mergeCell ref="J31:J32"/>
    <mergeCell ref="I31:I32"/>
    <mergeCell ref="F48:H49"/>
    <mergeCell ref="A34:C36"/>
    <mergeCell ref="D34:D36"/>
    <mergeCell ref="E34:E36"/>
    <mergeCell ref="F33:H34"/>
    <mergeCell ref="A47:C47"/>
    <mergeCell ref="A45:C46"/>
    <mergeCell ref="A40:C41"/>
    <mergeCell ref="F42:H42"/>
    <mergeCell ref="A48:C48"/>
    <mergeCell ref="H80:H81"/>
    <mergeCell ref="A51:C51"/>
    <mergeCell ref="F51:H51"/>
    <mergeCell ref="F54:H55"/>
    <mergeCell ref="A67:B67"/>
    <mergeCell ref="F57:H58"/>
    <mergeCell ref="F56:H56"/>
    <mergeCell ref="F52:H53"/>
    <mergeCell ref="A74:B74"/>
    <mergeCell ref="A53:C54"/>
    <mergeCell ref="E71:E72"/>
    <mergeCell ref="F71:F72"/>
    <mergeCell ref="J59:J60"/>
    <mergeCell ref="I57:I58"/>
    <mergeCell ref="J57:J58"/>
    <mergeCell ref="J71:J72"/>
    <mergeCell ref="I59:I60"/>
    <mergeCell ref="I64:I66"/>
    <mergeCell ref="I71:I72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Suncica</cp:lastModifiedBy>
  <cp:lastPrinted>2005-01-27T07:14:36Z</cp:lastPrinted>
  <dcterms:created xsi:type="dcterms:W3CDTF">2005-01-22T07:34:39Z</dcterms:created>
  <dcterms:modified xsi:type="dcterms:W3CDTF">2006-07-20T07:54:27Z</dcterms:modified>
  <cp:category/>
  <cp:version/>
  <cp:contentType/>
  <cp:contentStatus/>
</cp:coreProperties>
</file>