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<sst xmlns="http://schemas.openxmlformats.org/spreadsheetml/2006/main" count="127" uniqueCount="123">
  <si>
    <t>Na osnovu čl. 57 Zakona o tržisštu hartija od vrednosti i drugih finansijskih instrumenata (Službeni list SRJ br. 65/2002, Službeni glasnik RS br 57/2003 i 55/2004.) i čl.3. Pravilnika o sadržini i načinu izveštavanja javnih društava (Službeni glasnik RS br 102/2003),      objavljuje se</t>
  </si>
  <si>
    <r>
      <t xml:space="preserve">IZVOD IZ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GODIŠNJEG  RAČUNA ZA  2006. GODINU</t>
    </r>
  </si>
  <si>
    <t>HYPO ALPE- ADRIA-BANK ad Beograd</t>
  </si>
  <si>
    <t>I OSNOVNI PODACI</t>
  </si>
  <si>
    <t>1. skraćeni naziv</t>
  </si>
  <si>
    <t>3. matični broj</t>
  </si>
  <si>
    <t>2. adresa</t>
  </si>
  <si>
    <t>Bulevar Mihajla Pupina 6, Novi Beograd</t>
  </si>
  <si>
    <t>4. PIB</t>
  </si>
  <si>
    <t>II FINANSIJSKI IZVEŠTAJI</t>
  </si>
  <si>
    <t>BILANS STANJA (u 000 din)</t>
  </si>
  <si>
    <t>AKTIVA</t>
  </si>
  <si>
    <t>PASIVA</t>
  </si>
  <si>
    <t>Gotovina i gotovinski ekvivalenti</t>
  </si>
  <si>
    <t>OBAVEZE</t>
  </si>
  <si>
    <t>Depoziti kod Centralne banke i HOV koje se mogu refinansirati kod Centralne banke</t>
  </si>
  <si>
    <t>Obaveze prema bankama</t>
  </si>
  <si>
    <t>Obaveze prema klijentima</t>
  </si>
  <si>
    <t>Obaveze za kamate i naknade</t>
  </si>
  <si>
    <t>Potraživanja za kamatu i naknadu</t>
  </si>
  <si>
    <t>Obaveze po osnovu HOV</t>
  </si>
  <si>
    <t>Plasmani bankama</t>
  </si>
  <si>
    <t>Obaveze iz dobitka</t>
  </si>
  <si>
    <t>Plasmani klijentima</t>
  </si>
  <si>
    <t>Ostale obaveze iz poslovanja</t>
  </si>
  <si>
    <t>HOV i drugi plasmani kojima se trguje</t>
  </si>
  <si>
    <t>Odloženi negativni goodwill</t>
  </si>
  <si>
    <t>Ulaganja u HOV koje se drže do dopeća</t>
  </si>
  <si>
    <t>Rezervisanja</t>
  </si>
  <si>
    <t>Učešća u kapitalu i ostale HOV raspoložive za prodaju</t>
  </si>
  <si>
    <t>Ostale obaveze i PVR</t>
  </si>
  <si>
    <t>Odložene poreske obaveze</t>
  </si>
  <si>
    <t>Nematerijalna ulaganja</t>
  </si>
  <si>
    <t>UKUPNO OBAVEZE</t>
  </si>
  <si>
    <t>Osnovna sredstva</t>
  </si>
  <si>
    <t>KAPITAL</t>
  </si>
  <si>
    <t>Ostala sredstva i AVR</t>
  </si>
  <si>
    <t>Akcijski i ostali kapital</t>
  </si>
  <si>
    <t>Odložena poreska sredstva</t>
  </si>
  <si>
    <t>Rezerve</t>
  </si>
  <si>
    <t>UKUPNA AKTIVA</t>
  </si>
  <si>
    <t>Akumulirana dobit/gubitak</t>
  </si>
  <si>
    <t>UKUPNO KAPITAL</t>
  </si>
  <si>
    <t>UKUPNO PASIVA</t>
  </si>
  <si>
    <t>VANBILANSNE POZICIJE</t>
  </si>
  <si>
    <t>BILANS USPEHA (u 000 din)</t>
  </si>
  <si>
    <t>PRIHODI I RASHODI REDOVNOG POSLOVANJA</t>
  </si>
  <si>
    <t>Prihodi od kamata</t>
  </si>
  <si>
    <t>Rashodi od kamata</t>
  </si>
  <si>
    <t>Dobit/gubit.po osnovu kamata</t>
  </si>
  <si>
    <t>Prihodi od naknada i provizija</t>
  </si>
  <si>
    <t>Rashodi od naknada i provizija</t>
  </si>
  <si>
    <t>Dobit/gubit.po osnovu nak. I prov</t>
  </si>
  <si>
    <t>Neto dobit/gubitak od prodaje HOV</t>
  </si>
  <si>
    <t>Neto prihodi/rashodi od kursnih razlika</t>
  </si>
  <si>
    <t>Prihodi od dividendi i učešća</t>
  </si>
  <si>
    <t>Ostali poslovni prihodi</t>
  </si>
  <si>
    <t>Rashodi indirektnog otpisa plasmana i rezervisanja</t>
  </si>
  <si>
    <t>Ostali poslovni rashodi</t>
  </si>
  <si>
    <r>
      <t>Rashoci</t>
    </r>
    <r>
      <rPr>
        <sz val="8"/>
        <rFont val="Arial"/>
        <family val="0"/>
      </rPr>
      <t xml:space="preserve"> od promena rvednosti imovihe i obaveza</t>
    </r>
  </si>
  <si>
    <t>DOBITAK/GUBITAK IZ REDOVNOG POSLOVANJA</t>
  </si>
  <si>
    <t>VANRED. PRIHODI I RASHOCI</t>
  </si>
  <si>
    <t>Vanredni prihodi</t>
  </si>
  <si>
    <t>Vanredni rashoci</t>
  </si>
  <si>
    <t>Neto vanred. prihodi / rashodi</t>
  </si>
  <si>
    <t>DOBITAK/GUBITAK PERIODA PRE OPOREZIVANJA</t>
  </si>
  <si>
    <t>Porez na dobit</t>
  </si>
  <si>
    <t>DOB./GUB. POSLE OPOREZIVANJA</t>
  </si>
  <si>
    <t>Osnovna zarada po akciji</t>
  </si>
  <si>
    <t>IZVEŠTAJ O NOVČANIM TOKOVIMA ( u 000 din)</t>
  </si>
  <si>
    <t>А. TOKOVI GOTOVINE IZ POSLOVNIH AKTIVNOSTI</t>
  </si>
  <si>
    <t>I Prilivi got. Iz poslovnih aktivnosti</t>
  </si>
  <si>
    <t>II Odlivi got. Iz poslovnih aktivnosti</t>
  </si>
  <si>
    <t>III Neto priliv/odliv gotovine pre povećanja ili smanjenja u plasmanima i depozitima</t>
  </si>
  <si>
    <t>IV Smanjenje plasmana i povećanje uzetih depozita</t>
  </si>
  <si>
    <t>V Povećanje plasmana i smanjenje uzetih depozita</t>
  </si>
  <si>
    <t>VI Neto priliv/odliv gotovine iz psl.aktivn.pre poreza na dobit</t>
  </si>
  <si>
    <t>VII Neto prilic/odliv gotov. Iz poslovnih aktivnosti</t>
  </si>
  <si>
    <t>B. TOKOVI GOTOVINE IZ AKTIVNOSTI INVESTIRANJA</t>
  </si>
  <si>
    <t>I Prilivi gotovine Iz aktivnosti investiranja</t>
  </si>
  <si>
    <t>II Odlivi gotovine iz aktivnosti investiranja</t>
  </si>
  <si>
    <t>III Neto priliv / odliv gotovine</t>
  </si>
  <si>
    <t>V. TOKOVI GOTOVINE IZ AKTIVNOSTI FINANSIRANJA</t>
  </si>
  <si>
    <t>I Prilivi gotovine Iz aktivnosti finansiranja</t>
  </si>
  <si>
    <t>II Odlivi gotovine iz aktivnosti finansiranja</t>
  </si>
  <si>
    <t>G. SVEGA NETO PRILIVI GOTOVINE</t>
  </si>
  <si>
    <t>D. SVEGA NETO ODLIVI GOTOVINE</t>
  </si>
  <si>
    <t>DJ. NETO POVEĆ./SMANJENJE GOTOVINE</t>
  </si>
  <si>
    <t>Е. GOTOVINA NA POČETKU GODINE</t>
  </si>
  <si>
    <t>Ž.  POZIT. / NEGAT. KURSNE RAZLIKE</t>
  </si>
  <si>
    <t>Z.  GOTOVINA NA KRAJU GODINE</t>
  </si>
  <si>
    <t>IZVEŠTAJ O   PROMENAMA  NA  KAPITALU  (u 000 din)</t>
  </si>
  <si>
    <t>Stanje na poč.god</t>
  </si>
  <si>
    <t>Povećanje tokom god</t>
  </si>
  <si>
    <t>Smanjenje tokom god</t>
  </si>
  <si>
    <t>Stanje na kraju god</t>
  </si>
  <si>
    <t>Stanje na poč. god</t>
  </si>
  <si>
    <t>1. Akcijski kapital</t>
  </si>
  <si>
    <t>2. Оstali kapital</t>
  </si>
  <si>
    <t>3. Еmisiona premija</t>
  </si>
  <si>
    <t>4. Upisani neuplaćen kapital</t>
  </si>
  <si>
    <t>5. Оtkupljene sopstvene akcije</t>
  </si>
  <si>
    <t>6. Ukupno akcijski i ostali kapital</t>
  </si>
  <si>
    <t>7. Revalorizacione rezerve</t>
  </si>
  <si>
    <t>8. Druge rezerve</t>
  </si>
  <si>
    <t>9. Ukupno rezerve</t>
  </si>
  <si>
    <t>10: Dobitak</t>
  </si>
  <si>
    <t>11. Gubitak</t>
  </si>
  <si>
    <t>12. Ukupno akumulirana dobit</t>
  </si>
  <si>
    <t>13. Ukupno akumuliran gubitak</t>
  </si>
  <si>
    <t>14. Ukupno kapital</t>
  </si>
  <si>
    <r>
      <t>III MIŠLJENJE REVIZORA  O FINANSIJSKIM IZVEŠTAJIMA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Prema mišljenu nezavisnog revizora Deloitte d.o.o Beograd:
 "finansijski izveštaji istinito i objektivno, po svim materijalno značajnim pitanjima, prikazuju finansijski položaj Hypo Alpe-Adria Bank ad
Beograd , na dan 31.12.2006 god, kao i rezultate njenog poslovanja, promene na kapitalu i tokove gotovine za godinu koja se završava
na taj dan, u skladu sa Zakonom o računovodstvu i reviziji Republike Srbije, propisima Narodne banke Srbije koji regulišu izveštavanje banaka i osnovama za sastavljanje finansijskih izveštaja, obelodanjenim u napomeni 2 uz finansijske izveštaje.."</t>
    </r>
  </si>
  <si>
    <t>IV ZNAČAJNE PROMENE PRAVNOG I FINANSIJSKOG POLOŽAJA DRUŠTVA I DRUGE VAŽNE PROMENE PODATAKA SADRŽANIH U PROSPEKTU ZA DISTRIBUCIJU HOV</t>
  </si>
  <si>
    <r>
      <t>U toku 2006. godine Banka je uvećala akcionarski kapital izdavanjem dve</t>
    </r>
    <r>
      <rPr>
        <b/>
        <sz val="8"/>
        <rFont val="Arial"/>
        <family val="2"/>
      </rPr>
      <t xml:space="preserve"> emisije</t>
    </r>
    <r>
      <rPr>
        <sz val="8"/>
        <rFont val="Arial"/>
        <family val="0"/>
      </rPr>
      <t xml:space="preserve"> bez javne ponude: 
</t>
    </r>
    <r>
      <rPr>
        <b/>
        <sz val="8"/>
        <rFont val="Arial"/>
        <family val="2"/>
      </rPr>
      <t>1)</t>
    </r>
    <r>
      <rPr>
        <sz val="8"/>
        <rFont val="Arial"/>
        <family val="0"/>
      </rPr>
      <t xml:space="preserve">  XXII emisija po rešenju Komisije za hartije od vrednosti br 4/0-06-185/6-06 od 06.02.2006.godine. Vrednost ove emisije iznosi 4.142.400.000 dinara uz izdavanje 2.071.200 komada akcija nominalne vrednosti 2.000,00 din.</t>
    </r>
    <r>
      <rPr>
        <b/>
        <sz val="8"/>
        <rFont val="Arial"/>
        <family val="2"/>
      </rPr>
      <t xml:space="preserve">                                                                              
2) </t>
    </r>
    <r>
      <rPr>
        <sz val="8"/>
        <rFont val="Arial"/>
        <family val="2"/>
      </rPr>
      <t>XXIII emisija po rešenju Komisije za hartije od vrednosti br 4/0-06-3674/7-06 od 21.12.2006.godine. Vrednost ove emisije iznosi 3.042.906.000 dinara uz izdavanje 1.521.453 komada akcija nominalne vrednosti 2.000,00 dinara</t>
    </r>
    <r>
      <rPr>
        <b/>
        <sz val="8"/>
        <rFont val="Arial"/>
        <family val="2"/>
      </rPr>
      <t xml:space="preserve">.                                                                                                                                                                                                        </t>
    </r>
  </si>
  <si>
    <r>
      <t xml:space="preserve">Ukupan iznos uzetih </t>
    </r>
    <r>
      <rPr>
        <b/>
        <sz val="8"/>
        <rFont val="Arial"/>
        <family val="2"/>
      </rPr>
      <t>subordiniranih kredita</t>
    </r>
    <r>
      <rPr>
        <sz val="8"/>
        <rFont val="Arial"/>
        <family val="0"/>
      </rPr>
      <t xml:space="preserve">  na dan 31.12.2006. iznosi din 15.756.138.000, od čega 
EUR 50.000.000,00  uzet u 2005. godini sa dospećem 15.12.2013.god  
CHF 20.000.000,00 je uzet u 2006. godini sa dospećem 20. 01.2016   
EUR  137.000.000,00 je uzte u 2006. godini sa dospećem 20.01.2016.godine. 
Ukupni iznos subordiniranih kredita je uzet od Hypo Alpe-Adria International bank Klagenfurt.                                                                                                                                                         </t>
    </r>
  </si>
  <si>
    <r>
      <t xml:space="preserve">Ukupan iznos uzetih </t>
    </r>
    <r>
      <rPr>
        <b/>
        <sz val="8"/>
        <rFont val="Arial"/>
        <family val="2"/>
      </rPr>
      <t>dugoročni kredita</t>
    </r>
    <r>
      <rPr>
        <sz val="8"/>
        <rFont val="Arial"/>
        <family val="0"/>
      </rPr>
      <t xml:space="preserve">  na dan 31.12.2006. iznosi din 51.084.620.800, od čega je 
EUR 100.000.000,00 uzet u 2004. godini od HVB banke Minhen sa dospećem  31.12.2007.
Svi ostali krediti su uzeti od Hypo Alpe-Adira International bank ag Klagenfurt: 
EUR  112.900.000,00  uzet u 2004. godini sa dospećem 28.05.2009.god  
EUR  289.900.000,00 je uzet u 2005. godini sa dospećem 17.02.2015   
EUR  105.000.000,00 je uzet u 2006. godini sa dospećem  29.06.2016
CHF      5.000.000,00 je uzet u 2005. godini sa dospećem 17.02.2015.
CHF    44.000.000,00 je uzet u 2006. godini sa dospećem 29.06.2016
USD   11.000.000,00 je uzet u  2006. godini sa dospećem 17.02.2015.,ali je vraćen pre roka 16.01.2007.godine 
</t>
    </r>
  </si>
  <si>
    <t>V VREME I MESTO GDE SE MOŽE IZVRŠITI UVID U KOMPLETAN GODIŠNJI RAČUN</t>
  </si>
  <si>
    <r>
      <t xml:space="preserve">Uvid se može izvršiti svakog radnog dana </t>
    </r>
    <r>
      <rPr>
        <b/>
        <sz val="8"/>
        <rFont val="Arial"/>
        <family val="2"/>
      </rPr>
      <t>od 9 - 12 časova u sedištu društva</t>
    </r>
  </si>
  <si>
    <r>
      <t xml:space="preserve">NAPOMENA
</t>
    </r>
    <r>
      <rPr>
        <b/>
        <i/>
        <sz val="8"/>
        <rFont val="Arial"/>
        <family val="2"/>
      </rPr>
      <t xml:space="preserve">Banka će objaviti revidirane finansijske izveštaje na veb site :  www.hypo-alpe-adria.co.yu 
</t>
    </r>
  </si>
  <si>
    <t>Predsednik Izvršnog odbora banke</t>
  </si>
  <si>
    <t>Vladimir Čupić</t>
  </si>
  <si>
    <t>Ćlan Izvršnog odbora banke</t>
  </si>
  <si>
    <t>Rade Vojnović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</si>
</sst>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sz val="9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9.140625" style="2" customWidth="1"/>
    <col min="2" max="2" width="14.28125" style="2" customWidth="1"/>
    <col min="3" max="3" width="8.8515625" style="2" customWidth="1"/>
    <col min="4" max="4" width="8.57421875" style="2" customWidth="1"/>
    <col min="5" max="5" width="10.00390625" style="2" customWidth="1"/>
    <col min="6" max="6" width="9.140625" style="2" customWidth="1"/>
    <col min="7" max="7" width="9.28125" style="2" customWidth="1"/>
    <col min="8" max="8" width="8.00390625" style="2" customWidth="1"/>
    <col min="9" max="9" width="9.140625" style="2" customWidth="1"/>
    <col min="10" max="10" width="9.57421875" style="2" customWidth="1"/>
    <col min="11" max="16384" width="9.14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/>
    <row r="6" spans="1:10" ht="12.7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ht="11.25">
      <c r="A7" s="7" t="s">
        <v>4</v>
      </c>
      <c r="B7" s="7"/>
      <c r="C7" s="8"/>
      <c r="D7" s="8"/>
      <c r="E7" s="8"/>
      <c r="F7" s="8"/>
      <c r="G7" s="7" t="s">
        <v>5</v>
      </c>
      <c r="H7" s="7"/>
      <c r="I7" s="8">
        <v>7726716</v>
      </c>
      <c r="J7" s="8"/>
    </row>
    <row r="8" spans="1:10" ht="11.25">
      <c r="A8" s="7" t="s">
        <v>6</v>
      </c>
      <c r="B8" s="7"/>
      <c r="C8" s="9" t="s">
        <v>7</v>
      </c>
      <c r="D8" s="10"/>
      <c r="E8" s="10"/>
      <c r="F8" s="11"/>
      <c r="G8" s="7" t="s">
        <v>8</v>
      </c>
      <c r="H8" s="7"/>
      <c r="I8" s="9">
        <v>100228215</v>
      </c>
      <c r="J8" s="11"/>
    </row>
    <row r="9" spans="1:10" ht="4.5" customHeight="1">
      <c r="A9" s="12"/>
      <c r="B9" s="12"/>
      <c r="C9" s="13"/>
      <c r="D9" s="13"/>
      <c r="E9" s="13"/>
      <c r="F9" s="13"/>
      <c r="G9" s="12"/>
      <c r="H9" s="12"/>
      <c r="I9" s="13"/>
      <c r="J9" s="13"/>
    </row>
    <row r="10" spans="1:10" ht="12.75">
      <c r="A10" s="14" t="s">
        <v>9</v>
      </c>
      <c r="B10" s="14"/>
      <c r="C10" s="14"/>
      <c r="D10" s="13"/>
      <c r="E10" s="13"/>
      <c r="F10" s="13"/>
      <c r="G10" s="12"/>
      <c r="H10" s="12"/>
      <c r="I10" s="13"/>
      <c r="J10" s="13"/>
    </row>
    <row r="11" spans="1:10" ht="3.75" customHeight="1">
      <c r="A11" s="15"/>
      <c r="B11" s="15"/>
      <c r="C11" s="15"/>
      <c r="D11" s="13"/>
      <c r="E11" s="13"/>
      <c r="F11" s="13"/>
      <c r="G11" s="12"/>
      <c r="H11" s="12"/>
      <c r="I11" s="13"/>
      <c r="J11" s="13"/>
    </row>
    <row r="12" spans="1:10" ht="12" customHeight="1">
      <c r="A12" s="16" t="s">
        <v>10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2">
      <c r="A13" s="17" t="s">
        <v>11</v>
      </c>
      <c r="B13" s="17"/>
      <c r="C13" s="17"/>
      <c r="D13" s="18">
        <v>2005</v>
      </c>
      <c r="E13" s="19">
        <v>2006</v>
      </c>
      <c r="F13" s="20" t="s">
        <v>12</v>
      </c>
      <c r="G13" s="21"/>
      <c r="H13" s="22"/>
      <c r="I13" s="18">
        <v>2005</v>
      </c>
      <c r="J13" s="19">
        <v>2006</v>
      </c>
    </row>
    <row r="14" spans="1:10" ht="11.25">
      <c r="A14" s="23" t="s">
        <v>13</v>
      </c>
      <c r="B14" s="24"/>
      <c r="C14" s="25"/>
      <c r="D14" s="26">
        <v>4153101</v>
      </c>
      <c r="E14" s="26">
        <v>1470349</v>
      </c>
      <c r="F14" s="27" t="s">
        <v>14</v>
      </c>
      <c r="G14" s="28"/>
      <c r="H14" s="29"/>
      <c r="I14" s="30"/>
      <c r="J14" s="30"/>
    </row>
    <row r="15" spans="1:10" ht="11.25">
      <c r="A15" s="31" t="s">
        <v>15</v>
      </c>
      <c r="B15" s="32"/>
      <c r="C15" s="33"/>
      <c r="D15" s="34">
        <v>16801958</v>
      </c>
      <c r="E15" s="34">
        <v>48942851</v>
      </c>
      <c r="F15" s="23" t="s">
        <v>16</v>
      </c>
      <c r="G15" s="24"/>
      <c r="H15" s="25"/>
      <c r="I15" s="26">
        <v>1621141</v>
      </c>
      <c r="J15" s="26">
        <v>4941863</v>
      </c>
    </row>
    <row r="16" spans="1:10" ht="11.25">
      <c r="A16" s="35"/>
      <c r="B16" s="36"/>
      <c r="C16" s="37"/>
      <c r="D16" s="38"/>
      <c r="E16" s="38"/>
      <c r="F16" s="23" t="s">
        <v>17</v>
      </c>
      <c r="G16" s="24"/>
      <c r="H16" s="25"/>
      <c r="I16" s="26">
        <v>55277047</v>
      </c>
      <c r="J16" s="26">
        <v>74896991</v>
      </c>
    </row>
    <row r="17" spans="1:10" ht="11.25">
      <c r="A17" s="39"/>
      <c r="B17" s="40"/>
      <c r="C17" s="41"/>
      <c r="D17" s="42"/>
      <c r="E17" s="42"/>
      <c r="F17" s="23" t="s">
        <v>18</v>
      </c>
      <c r="G17" s="24"/>
      <c r="H17" s="25"/>
      <c r="I17" s="26">
        <v>420</v>
      </c>
      <c r="J17" s="26">
        <v>9231</v>
      </c>
    </row>
    <row r="18" spans="1:10" ht="12.75" customHeight="1">
      <c r="A18" s="43" t="s">
        <v>19</v>
      </c>
      <c r="B18" s="43"/>
      <c r="C18" s="43"/>
      <c r="D18" s="26">
        <v>349381</v>
      </c>
      <c r="E18" s="26">
        <v>354748</v>
      </c>
      <c r="F18" s="23" t="s">
        <v>20</v>
      </c>
      <c r="G18" s="24"/>
      <c r="H18" s="25"/>
      <c r="I18" s="26"/>
      <c r="J18" s="26"/>
    </row>
    <row r="19" spans="1:10" ht="12" customHeight="1">
      <c r="A19" s="43" t="s">
        <v>21</v>
      </c>
      <c r="B19" s="43"/>
      <c r="C19" s="43"/>
      <c r="D19" s="26">
        <v>2319775</v>
      </c>
      <c r="E19" s="26">
        <v>4845020</v>
      </c>
      <c r="F19" s="23" t="s">
        <v>22</v>
      </c>
      <c r="G19" s="24"/>
      <c r="H19" s="25"/>
      <c r="I19" s="26"/>
      <c r="J19" s="26"/>
    </row>
    <row r="20" spans="1:10" ht="12" customHeight="1">
      <c r="A20" s="43" t="s">
        <v>23</v>
      </c>
      <c r="B20" s="43"/>
      <c r="C20" s="43"/>
      <c r="D20" s="26">
        <v>40239048</v>
      </c>
      <c r="E20" s="26">
        <v>53073288</v>
      </c>
      <c r="F20" s="44" t="s">
        <v>24</v>
      </c>
      <c r="G20" s="45"/>
      <c r="H20" s="46"/>
      <c r="I20" s="26">
        <v>122773</v>
      </c>
      <c r="J20" s="26">
        <v>297534</v>
      </c>
    </row>
    <row r="21" spans="1:10" ht="13.5" customHeight="1">
      <c r="A21" s="43" t="s">
        <v>25</v>
      </c>
      <c r="B21" s="43"/>
      <c r="C21" s="43"/>
      <c r="D21" s="26"/>
      <c r="E21" s="26">
        <v>8290</v>
      </c>
      <c r="F21" s="23" t="s">
        <v>26</v>
      </c>
      <c r="G21" s="24"/>
      <c r="H21" s="25"/>
      <c r="I21" s="26"/>
      <c r="J21" s="26"/>
    </row>
    <row r="22" spans="1:10" ht="11.25">
      <c r="A22" s="43" t="s">
        <v>27</v>
      </c>
      <c r="B22" s="43"/>
      <c r="C22" s="43"/>
      <c r="D22" s="26">
        <v>29205</v>
      </c>
      <c r="E22" s="26">
        <v>135883</v>
      </c>
      <c r="F22" s="23" t="s">
        <v>28</v>
      </c>
      <c r="G22" s="24"/>
      <c r="H22" s="25"/>
      <c r="I22" s="26">
        <v>127393</v>
      </c>
      <c r="J22" s="26">
        <v>191524</v>
      </c>
    </row>
    <row r="23" spans="1:10" ht="11.25">
      <c r="A23" s="31" t="s">
        <v>29</v>
      </c>
      <c r="B23" s="47"/>
      <c r="C23" s="48"/>
      <c r="D23" s="34">
        <v>2555652</v>
      </c>
      <c r="E23" s="34">
        <v>444603</v>
      </c>
      <c r="F23" s="43" t="s">
        <v>30</v>
      </c>
      <c r="G23" s="43"/>
      <c r="H23" s="43"/>
      <c r="I23" s="26">
        <v>5161247</v>
      </c>
      <c r="J23" s="26">
        <v>17127093</v>
      </c>
    </row>
    <row r="24" spans="1:10" ht="11.25">
      <c r="A24" s="49"/>
      <c r="B24" s="50"/>
      <c r="C24" s="51"/>
      <c r="D24" s="42"/>
      <c r="E24" s="42"/>
      <c r="F24" s="23" t="s">
        <v>31</v>
      </c>
      <c r="G24" s="24"/>
      <c r="H24" s="25"/>
      <c r="I24" s="26">
        <v>11966</v>
      </c>
      <c r="J24" s="26">
        <v>14792</v>
      </c>
    </row>
    <row r="25" spans="1:10" ht="12.75" customHeight="1">
      <c r="A25" s="43" t="s">
        <v>32</v>
      </c>
      <c r="B25" s="43"/>
      <c r="C25" s="43"/>
      <c r="D25" s="26">
        <v>516787</v>
      </c>
      <c r="E25" s="26">
        <v>827228</v>
      </c>
      <c r="F25" s="52" t="s">
        <v>33</v>
      </c>
      <c r="G25" s="52"/>
      <c r="H25" s="52"/>
      <c r="I25" s="26">
        <f>SUM(I15:I24)</f>
        <v>62321987</v>
      </c>
      <c r="J25" s="26">
        <f>SUM(J15:J24)</f>
        <v>97479028</v>
      </c>
    </row>
    <row r="26" spans="1:10" ht="13.5" customHeight="1">
      <c r="A26" s="23" t="s">
        <v>34</v>
      </c>
      <c r="B26" s="24"/>
      <c r="C26" s="25"/>
      <c r="D26" s="26">
        <v>970962</v>
      </c>
      <c r="E26" s="26">
        <v>1279164</v>
      </c>
      <c r="F26" s="27" t="s">
        <v>35</v>
      </c>
      <c r="G26" s="28"/>
      <c r="H26" s="29"/>
      <c r="I26" s="53"/>
      <c r="J26" s="54"/>
    </row>
    <row r="27" spans="1:10" ht="12" customHeight="1">
      <c r="A27" s="23" t="s">
        <v>36</v>
      </c>
      <c r="B27" s="24"/>
      <c r="C27" s="25"/>
      <c r="D27" s="26">
        <v>205485</v>
      </c>
      <c r="E27" s="26">
        <v>737019</v>
      </c>
      <c r="F27" s="23" t="s">
        <v>37</v>
      </c>
      <c r="G27" s="24"/>
      <c r="H27" s="25"/>
      <c r="I27" s="26">
        <v>4500128</v>
      </c>
      <c r="J27" s="26">
        <v>12578528</v>
      </c>
    </row>
    <row r="28" spans="1:10" ht="12" customHeight="1">
      <c r="A28" s="23" t="s">
        <v>38</v>
      </c>
      <c r="B28" s="24"/>
      <c r="C28" s="25"/>
      <c r="D28" s="26"/>
      <c r="E28" s="26"/>
      <c r="F28" s="23" t="s">
        <v>39</v>
      </c>
      <c r="G28" s="24"/>
      <c r="H28" s="25"/>
      <c r="I28" s="26">
        <v>526075</v>
      </c>
      <c r="J28" s="26">
        <v>1265246</v>
      </c>
    </row>
    <row r="29" spans="1:10" ht="12" customHeight="1">
      <c r="A29" s="55" t="s">
        <v>40</v>
      </c>
      <c r="B29" s="55"/>
      <c r="C29" s="55"/>
      <c r="D29" s="26">
        <f>SUM(D14:D28)</f>
        <v>68141354</v>
      </c>
      <c r="E29" s="26">
        <f>SUM(E14:E28)</f>
        <v>112118443</v>
      </c>
      <c r="F29" s="43" t="s">
        <v>41</v>
      </c>
      <c r="G29" s="43"/>
      <c r="H29" s="43"/>
      <c r="I29" s="26">
        <v>793164</v>
      </c>
      <c r="J29" s="26">
        <v>795641</v>
      </c>
    </row>
    <row r="30" spans="1:10" ht="11.25">
      <c r="A30" s="56"/>
      <c r="B30" s="56"/>
      <c r="C30" s="56"/>
      <c r="D30" s="56"/>
      <c r="E30" s="56"/>
      <c r="F30" s="52" t="s">
        <v>42</v>
      </c>
      <c r="G30" s="52"/>
      <c r="H30" s="52"/>
      <c r="I30" s="26">
        <f>SUM(I27:I29)</f>
        <v>5819367</v>
      </c>
      <c r="J30" s="26">
        <f>SUM(J27:J29)</f>
        <v>14639415</v>
      </c>
    </row>
    <row r="31" spans="1:10" ht="15" customHeight="1">
      <c r="A31" s="57"/>
      <c r="B31" s="57"/>
      <c r="C31" s="57"/>
      <c r="D31" s="57"/>
      <c r="E31" s="57"/>
      <c r="F31" s="29" t="s">
        <v>43</v>
      </c>
      <c r="G31" s="52"/>
      <c r="H31" s="52"/>
      <c r="I31" s="26">
        <f>+I30+I25</f>
        <v>68141354</v>
      </c>
      <c r="J31" s="26">
        <f>+J25+J30</f>
        <v>112118443</v>
      </c>
    </row>
    <row r="32" spans="1:10" ht="12.75" customHeight="1">
      <c r="A32" s="58"/>
      <c r="B32" s="58"/>
      <c r="C32" s="58"/>
      <c r="D32" s="59"/>
      <c r="E32" s="59"/>
      <c r="F32" s="29" t="s">
        <v>44</v>
      </c>
      <c r="G32" s="52"/>
      <c r="H32" s="52"/>
      <c r="I32" s="26">
        <v>14133628</v>
      </c>
      <c r="J32" s="26">
        <v>44818278</v>
      </c>
    </row>
    <row r="33" spans="1:10" ht="12" customHeight="1">
      <c r="A33" s="58"/>
      <c r="B33" s="58"/>
      <c r="C33" s="58"/>
      <c r="D33" s="59"/>
      <c r="E33" s="59"/>
      <c r="F33" s="60"/>
      <c r="G33" s="60"/>
      <c r="H33" s="60"/>
      <c r="I33" s="60"/>
      <c r="J33" s="60"/>
    </row>
    <row r="34" spans="1:10" ht="12" customHeight="1">
      <c r="A34" s="61"/>
      <c r="B34" s="61"/>
      <c r="C34" s="61"/>
      <c r="D34" s="62"/>
      <c r="E34" s="62"/>
      <c r="F34" s="63"/>
      <c r="G34" s="63"/>
      <c r="H34" s="63"/>
      <c r="I34" s="63"/>
      <c r="J34" s="63"/>
    </row>
    <row r="35" spans="1:10" ht="12" customHeight="1">
      <c r="A35" s="61"/>
      <c r="B35" s="61"/>
      <c r="C35" s="61"/>
      <c r="D35" s="62"/>
      <c r="E35" s="62"/>
      <c r="F35" s="63"/>
      <c r="G35" s="63"/>
      <c r="H35" s="63"/>
      <c r="I35" s="63"/>
      <c r="J35" s="63"/>
    </row>
    <row r="36" spans="1:10" ht="12" customHeight="1">
      <c r="A36" s="61"/>
      <c r="B36" s="61"/>
      <c r="C36" s="61"/>
      <c r="D36" s="62"/>
      <c r="E36" s="62"/>
      <c r="F36" s="63"/>
      <c r="G36" s="63"/>
      <c r="H36" s="63"/>
      <c r="I36" s="63"/>
      <c r="J36" s="63"/>
    </row>
    <row r="37" spans="1:10" ht="12" customHeight="1">
      <c r="A37" s="61"/>
      <c r="B37" s="61"/>
      <c r="C37" s="61"/>
      <c r="D37" s="62"/>
      <c r="E37" s="62"/>
      <c r="F37" s="63"/>
      <c r="G37" s="63"/>
      <c r="H37" s="63"/>
      <c r="I37" s="63"/>
      <c r="J37" s="63"/>
    </row>
    <row r="38" spans="1:10" ht="12" customHeight="1">
      <c r="A38" s="61"/>
      <c r="B38" s="61"/>
      <c r="C38" s="61"/>
      <c r="D38" s="62"/>
      <c r="E38" s="62"/>
      <c r="F38" s="63"/>
      <c r="G38" s="63"/>
      <c r="H38" s="63"/>
      <c r="I38" s="63"/>
      <c r="J38" s="63"/>
    </row>
    <row r="39" spans="1:10" ht="12" customHeight="1">
      <c r="A39" s="61"/>
      <c r="B39" s="61"/>
      <c r="C39" s="61"/>
      <c r="D39" s="62"/>
      <c r="E39" s="62"/>
      <c r="F39" s="63"/>
      <c r="G39" s="63"/>
      <c r="H39" s="63"/>
      <c r="I39" s="63"/>
      <c r="J39" s="63"/>
    </row>
    <row r="40" spans="1:10" ht="12" customHeight="1">
      <c r="A40" s="61"/>
      <c r="B40" s="61"/>
      <c r="C40" s="61"/>
      <c r="D40" s="62"/>
      <c r="E40" s="62"/>
      <c r="F40" s="63"/>
      <c r="G40" s="63"/>
      <c r="H40" s="63"/>
      <c r="I40" s="63"/>
      <c r="J40" s="63"/>
    </row>
    <row r="41" spans="1:10" ht="12" customHeight="1">
      <c r="A41" s="61"/>
      <c r="B41" s="61"/>
      <c r="C41" s="61"/>
      <c r="D41" s="62"/>
      <c r="E41" s="62"/>
      <c r="F41" s="63"/>
      <c r="G41" s="63"/>
      <c r="H41" s="63"/>
      <c r="I41" s="63"/>
      <c r="J41" s="63"/>
    </row>
    <row r="42" spans="1:10" ht="12" customHeight="1">
      <c r="A42" s="61"/>
      <c r="B42" s="61"/>
      <c r="C42" s="61"/>
      <c r="D42" s="62"/>
      <c r="E42" s="62"/>
      <c r="F42" s="63"/>
      <c r="G42" s="63"/>
      <c r="H42" s="63"/>
      <c r="I42" s="63"/>
      <c r="J42" s="63"/>
    </row>
    <row r="43" spans="1:11" ht="15" customHeight="1">
      <c r="A43" s="61"/>
      <c r="B43" s="61"/>
      <c r="C43" s="61"/>
      <c r="D43" s="64"/>
      <c r="E43" s="64"/>
      <c r="F43" s="65"/>
      <c r="G43" s="65"/>
      <c r="H43" s="65"/>
      <c r="I43" s="64"/>
      <c r="J43" s="64"/>
      <c r="K43" s="66"/>
    </row>
    <row r="44" spans="1:11" ht="15" customHeight="1">
      <c r="A44" s="61"/>
      <c r="B44" s="61"/>
      <c r="C44" s="61"/>
      <c r="D44" s="64"/>
      <c r="E44" s="64"/>
      <c r="F44" s="65"/>
      <c r="G44" s="65"/>
      <c r="H44" s="65"/>
      <c r="I44" s="64"/>
      <c r="J44" s="64"/>
      <c r="K44" s="66"/>
    </row>
    <row r="45" spans="1:11" ht="15" customHeight="1">
      <c r="A45" s="61"/>
      <c r="B45" s="61"/>
      <c r="C45" s="61"/>
      <c r="D45" s="64"/>
      <c r="E45" s="64"/>
      <c r="F45" s="65"/>
      <c r="G45" s="65"/>
      <c r="H45" s="65"/>
      <c r="I45" s="64"/>
      <c r="J45" s="64"/>
      <c r="K45" s="66"/>
    </row>
    <row r="46" spans="1:11" ht="15" customHeight="1">
      <c r="A46" s="67" t="s">
        <v>45</v>
      </c>
      <c r="B46" s="68"/>
      <c r="C46" s="68"/>
      <c r="D46" s="68"/>
      <c r="E46" s="68"/>
      <c r="F46" s="65"/>
      <c r="G46" s="65"/>
      <c r="H46" s="65"/>
      <c r="I46" s="64"/>
      <c r="J46" s="64"/>
      <c r="K46" s="66"/>
    </row>
    <row r="47" spans="1:11" ht="15" customHeight="1">
      <c r="A47" s="69" t="s">
        <v>46</v>
      </c>
      <c r="B47" s="70"/>
      <c r="C47" s="71"/>
      <c r="D47" s="72">
        <v>2005</v>
      </c>
      <c r="E47" s="72">
        <v>2006</v>
      </c>
      <c r="F47" s="65"/>
      <c r="G47" s="65"/>
      <c r="H47" s="65"/>
      <c r="I47" s="64"/>
      <c r="J47" s="64"/>
      <c r="K47" s="66"/>
    </row>
    <row r="48" spans="1:11" ht="15" customHeight="1">
      <c r="A48" s="73"/>
      <c r="B48" s="74"/>
      <c r="C48" s="75"/>
      <c r="D48" s="76"/>
      <c r="E48" s="76"/>
      <c r="F48" s="65"/>
      <c r="G48" s="65"/>
      <c r="H48" s="65"/>
      <c r="I48" s="64"/>
      <c r="J48" s="64"/>
      <c r="K48" s="66"/>
    </row>
    <row r="49" spans="1:11" ht="15" customHeight="1">
      <c r="A49" s="77" t="s">
        <v>47</v>
      </c>
      <c r="B49" s="78"/>
      <c r="C49" s="79"/>
      <c r="D49" s="26">
        <v>2984452</v>
      </c>
      <c r="E49" s="26">
        <v>5937812</v>
      </c>
      <c r="F49" s="65"/>
      <c r="G49" s="65"/>
      <c r="H49" s="65"/>
      <c r="I49" s="64"/>
      <c r="J49" s="64"/>
      <c r="K49" s="66"/>
    </row>
    <row r="50" spans="1:11" ht="15" customHeight="1">
      <c r="A50" s="77" t="s">
        <v>48</v>
      </c>
      <c r="B50" s="78"/>
      <c r="C50" s="79"/>
      <c r="D50" s="26">
        <v>1164749</v>
      </c>
      <c r="E50" s="26">
        <v>3564361</v>
      </c>
      <c r="F50" s="65"/>
      <c r="G50" s="65"/>
      <c r="H50" s="65"/>
      <c r="I50" s="64"/>
      <c r="J50" s="64"/>
      <c r="K50" s="66"/>
    </row>
    <row r="51" spans="1:11" ht="15" customHeight="1">
      <c r="A51" s="80" t="s">
        <v>49</v>
      </c>
      <c r="B51" s="81"/>
      <c r="C51" s="82"/>
      <c r="D51" s="83">
        <f>+D49-D50</f>
        <v>1819703</v>
      </c>
      <c r="E51" s="83">
        <f>+E49-E50</f>
        <v>2373451</v>
      </c>
      <c r="F51" s="65"/>
      <c r="G51" s="65"/>
      <c r="H51" s="65"/>
      <c r="I51" s="64"/>
      <c r="J51" s="64"/>
      <c r="K51" s="66"/>
    </row>
    <row r="52" spans="1:11" ht="15" customHeight="1">
      <c r="A52" s="84" t="s">
        <v>50</v>
      </c>
      <c r="B52" s="85"/>
      <c r="C52" s="86"/>
      <c r="D52" s="26">
        <v>456204</v>
      </c>
      <c r="E52" s="26">
        <v>721334</v>
      </c>
      <c r="F52" s="65"/>
      <c r="G52" s="65"/>
      <c r="H52" s="65"/>
      <c r="I52" s="64"/>
      <c r="J52" s="64"/>
      <c r="K52" s="66"/>
    </row>
    <row r="53" spans="1:11" ht="15" customHeight="1">
      <c r="A53" s="84" t="s">
        <v>51</v>
      </c>
      <c r="B53" s="85"/>
      <c r="C53" s="86"/>
      <c r="D53" s="26">
        <v>59213</v>
      </c>
      <c r="E53" s="26">
        <v>55917</v>
      </c>
      <c r="F53" s="65"/>
      <c r="G53" s="65"/>
      <c r="H53" s="65"/>
      <c r="I53" s="64"/>
      <c r="J53" s="64"/>
      <c r="K53" s="66"/>
    </row>
    <row r="54" spans="1:11" ht="15" customHeight="1">
      <c r="A54" s="80" t="s">
        <v>52</v>
      </c>
      <c r="B54" s="81"/>
      <c r="C54" s="82"/>
      <c r="D54" s="26">
        <f>+D52-D53</f>
        <v>396991</v>
      </c>
      <c r="E54" s="26">
        <f>+E52-E53</f>
        <v>665417</v>
      </c>
      <c r="F54" s="65"/>
      <c r="G54" s="65"/>
      <c r="H54" s="65"/>
      <c r="I54" s="64"/>
      <c r="J54" s="64"/>
      <c r="K54" s="66"/>
    </row>
    <row r="55" spans="1:11" ht="15" customHeight="1">
      <c r="A55" s="77" t="s">
        <v>53</v>
      </c>
      <c r="B55" s="78"/>
      <c r="C55" s="79"/>
      <c r="D55" s="26">
        <v>341929</v>
      </c>
      <c r="E55" s="26">
        <v>55743</v>
      </c>
      <c r="F55" s="65"/>
      <c r="G55" s="65"/>
      <c r="H55" s="65"/>
      <c r="I55" s="64"/>
      <c r="J55" s="64"/>
      <c r="K55" s="66"/>
    </row>
    <row r="56" spans="1:11" ht="15" customHeight="1">
      <c r="A56" s="87" t="s">
        <v>54</v>
      </c>
      <c r="B56" s="88"/>
      <c r="C56" s="89"/>
      <c r="D56" s="34">
        <v>995068</v>
      </c>
      <c r="E56" s="34">
        <v>267687</v>
      </c>
      <c r="F56" s="65"/>
      <c r="G56" s="65"/>
      <c r="H56" s="65"/>
      <c r="I56" s="64"/>
      <c r="J56" s="64"/>
      <c r="K56" s="66"/>
    </row>
    <row r="57" spans="1:11" ht="15" customHeight="1">
      <c r="A57" s="90"/>
      <c r="B57" s="91"/>
      <c r="C57" s="92"/>
      <c r="D57" s="42"/>
      <c r="E57" s="42"/>
      <c r="F57" s="65"/>
      <c r="G57" s="65"/>
      <c r="H57" s="65"/>
      <c r="I57" s="64"/>
      <c r="J57" s="64"/>
      <c r="K57" s="66"/>
    </row>
    <row r="58" spans="1:11" ht="15" customHeight="1">
      <c r="A58" s="77" t="s">
        <v>55</v>
      </c>
      <c r="B58" s="78"/>
      <c r="C58" s="79"/>
      <c r="D58" s="26">
        <v>16057</v>
      </c>
      <c r="E58" s="26">
        <v>8</v>
      </c>
      <c r="F58" s="65"/>
      <c r="G58" s="65"/>
      <c r="H58" s="65"/>
      <c r="I58" s="64"/>
      <c r="J58" s="64"/>
      <c r="K58" s="66"/>
    </row>
    <row r="59" spans="1:11" ht="15" customHeight="1">
      <c r="A59" s="93" t="s">
        <v>56</v>
      </c>
      <c r="B59" s="93"/>
      <c r="C59" s="93"/>
      <c r="D59" s="94">
        <v>7295178</v>
      </c>
      <c r="E59" s="94">
        <v>2980074</v>
      </c>
      <c r="F59" s="65"/>
      <c r="G59" s="65"/>
      <c r="H59" s="65"/>
      <c r="I59" s="64"/>
      <c r="J59" s="64"/>
      <c r="K59" s="66"/>
    </row>
    <row r="60" spans="1:11" ht="15" customHeight="1">
      <c r="A60" s="95" t="s">
        <v>57</v>
      </c>
      <c r="B60" s="96"/>
      <c r="C60" s="97"/>
      <c r="D60" s="34">
        <v>8596922</v>
      </c>
      <c r="E60" s="34">
        <v>2778174</v>
      </c>
      <c r="F60" s="65"/>
      <c r="G60" s="65"/>
      <c r="H60" s="65"/>
      <c r="I60" s="64"/>
      <c r="J60" s="64"/>
      <c r="K60" s="66"/>
    </row>
    <row r="61" spans="1:11" ht="15" customHeight="1">
      <c r="A61" s="98"/>
      <c r="B61" s="99"/>
      <c r="C61" s="100"/>
      <c r="D61" s="42"/>
      <c r="E61" s="42"/>
      <c r="F61" s="65"/>
      <c r="G61" s="65"/>
      <c r="H61" s="65"/>
      <c r="I61" s="64"/>
      <c r="J61" s="64"/>
      <c r="K61" s="66"/>
    </row>
    <row r="62" spans="1:11" ht="15" customHeight="1">
      <c r="A62" s="77" t="s">
        <v>58</v>
      </c>
      <c r="B62" s="78"/>
      <c r="C62" s="79"/>
      <c r="D62" s="26">
        <v>1462691</v>
      </c>
      <c r="E62" s="26">
        <v>2730908</v>
      </c>
      <c r="F62" s="65"/>
      <c r="G62" s="65"/>
      <c r="H62" s="65"/>
      <c r="I62" s="64"/>
      <c r="J62" s="64"/>
      <c r="K62" s="66"/>
    </row>
    <row r="63" spans="1:11" ht="15" customHeight="1">
      <c r="A63" s="101" t="s">
        <v>59</v>
      </c>
      <c r="B63" s="102"/>
      <c r="C63" s="103"/>
      <c r="D63" s="38">
        <v>3421</v>
      </c>
      <c r="E63" s="38">
        <f>-13978+48809</f>
        <v>34831</v>
      </c>
      <c r="F63" s="65"/>
      <c r="G63" s="65"/>
      <c r="H63" s="65"/>
      <c r="I63" s="64"/>
      <c r="J63" s="64"/>
      <c r="K63" s="66"/>
    </row>
    <row r="64" spans="1:11" ht="15" customHeight="1">
      <c r="A64" s="104"/>
      <c r="B64" s="105"/>
      <c r="C64" s="106"/>
      <c r="D64" s="42"/>
      <c r="E64" s="42"/>
      <c r="F64" s="65"/>
      <c r="G64" s="65"/>
      <c r="H64" s="65"/>
      <c r="I64" s="64"/>
      <c r="J64" s="64"/>
      <c r="K64" s="66"/>
    </row>
    <row r="65" spans="1:11" ht="15" customHeight="1">
      <c r="A65" s="69" t="s">
        <v>60</v>
      </c>
      <c r="B65" s="107"/>
      <c r="C65" s="108"/>
      <c r="D65" s="34">
        <f>+D51+D54+D55+D56+D58+D59-D60-D62-D63</f>
        <v>801892</v>
      </c>
      <c r="E65" s="34">
        <f>+E51+E54+E55+E56+E58+E59-E60-E62-E63</f>
        <v>798467</v>
      </c>
      <c r="F65" s="65"/>
      <c r="G65" s="65"/>
      <c r="H65" s="65"/>
      <c r="I65" s="64"/>
      <c r="J65" s="64"/>
      <c r="K65" s="66"/>
    </row>
    <row r="66" spans="1:11" ht="15" customHeight="1">
      <c r="A66" s="109"/>
      <c r="B66" s="110"/>
      <c r="C66" s="111"/>
      <c r="D66" s="42"/>
      <c r="E66" s="42"/>
      <c r="F66" s="65"/>
      <c r="G66" s="65"/>
      <c r="H66" s="65"/>
      <c r="I66" s="64"/>
      <c r="J66" s="64"/>
      <c r="K66" s="66"/>
    </row>
    <row r="67" spans="1:11" ht="15" customHeight="1">
      <c r="A67" s="112" t="s">
        <v>61</v>
      </c>
      <c r="B67" s="113"/>
      <c r="C67" s="114"/>
      <c r="D67" s="115"/>
      <c r="E67" s="115"/>
      <c r="F67" s="65"/>
      <c r="G67" s="65"/>
      <c r="H67" s="65"/>
      <c r="I67" s="64"/>
      <c r="J67" s="64"/>
      <c r="K67" s="66"/>
    </row>
    <row r="68" spans="1:11" ht="15" customHeight="1">
      <c r="A68" s="77" t="s">
        <v>62</v>
      </c>
      <c r="B68" s="78"/>
      <c r="C68" s="79"/>
      <c r="D68" s="115">
        <v>0</v>
      </c>
      <c r="E68" s="115"/>
      <c r="F68" s="65"/>
      <c r="G68" s="65"/>
      <c r="H68" s="65"/>
      <c r="I68" s="64"/>
      <c r="J68" s="64"/>
      <c r="K68" s="66"/>
    </row>
    <row r="69" spans="1:11" ht="15" customHeight="1">
      <c r="A69" s="77" t="s">
        <v>63</v>
      </c>
      <c r="B69" s="78"/>
      <c r="C69" s="79"/>
      <c r="D69" s="26">
        <v>0</v>
      </c>
      <c r="E69" s="26"/>
      <c r="F69" s="65"/>
      <c r="G69" s="65"/>
      <c r="H69" s="65"/>
      <c r="I69" s="64"/>
      <c r="J69" s="64"/>
      <c r="K69" s="66"/>
    </row>
    <row r="70" spans="1:11" ht="15" customHeight="1">
      <c r="A70" s="116" t="s">
        <v>64</v>
      </c>
      <c r="B70" s="117"/>
      <c r="C70" s="118"/>
      <c r="D70" s="26">
        <v>0</v>
      </c>
      <c r="E70" s="26">
        <v>0</v>
      </c>
      <c r="F70" s="65"/>
      <c r="G70" s="65"/>
      <c r="H70" s="65"/>
      <c r="I70" s="64"/>
      <c r="J70" s="64"/>
      <c r="K70" s="66"/>
    </row>
    <row r="71" spans="1:11" ht="15" customHeight="1">
      <c r="A71" s="69" t="s">
        <v>65</v>
      </c>
      <c r="B71" s="70"/>
      <c r="C71" s="71"/>
      <c r="D71" s="119">
        <f>+D65</f>
        <v>801892</v>
      </c>
      <c r="E71" s="119">
        <f>+E65</f>
        <v>798467</v>
      </c>
      <c r="F71" s="65"/>
      <c r="G71" s="65"/>
      <c r="H71" s="65"/>
      <c r="I71" s="64"/>
      <c r="J71" s="64"/>
      <c r="K71" s="66"/>
    </row>
    <row r="72" spans="1:11" ht="15" customHeight="1">
      <c r="A72" s="120"/>
      <c r="B72" s="121"/>
      <c r="C72" s="122"/>
      <c r="D72" s="123"/>
      <c r="E72" s="123"/>
      <c r="F72" s="65"/>
      <c r="G72" s="65"/>
      <c r="H72" s="65"/>
      <c r="I72" s="64"/>
      <c r="J72" s="64"/>
      <c r="K72" s="66"/>
    </row>
    <row r="73" spans="1:11" ht="15" customHeight="1">
      <c r="A73" s="77" t="s">
        <v>66</v>
      </c>
      <c r="B73" s="78"/>
      <c r="C73" s="79"/>
      <c r="D73" s="115">
        <v>8728</v>
      </c>
      <c r="E73" s="115">
        <v>2826</v>
      </c>
      <c r="F73" s="65"/>
      <c r="G73" s="65"/>
      <c r="H73" s="65"/>
      <c r="I73" s="64"/>
      <c r="J73" s="64"/>
      <c r="K73" s="66"/>
    </row>
    <row r="74" spans="1:11" ht="15" customHeight="1">
      <c r="A74" s="55" t="s">
        <v>67</v>
      </c>
      <c r="B74" s="55"/>
      <c r="C74" s="55"/>
      <c r="D74" s="115">
        <f>+D71-D73</f>
        <v>793164</v>
      </c>
      <c r="E74" s="115">
        <f>+E71-E73</f>
        <v>795641</v>
      </c>
      <c r="F74" s="65"/>
      <c r="G74" s="65"/>
      <c r="H74" s="65"/>
      <c r="I74" s="64"/>
      <c r="J74" s="64"/>
      <c r="K74" s="66"/>
    </row>
    <row r="75" spans="1:11" ht="15" customHeight="1" thickBot="1">
      <c r="A75" s="124" t="s">
        <v>68</v>
      </c>
      <c r="B75" s="125"/>
      <c r="C75" s="125"/>
      <c r="D75" s="126">
        <v>375</v>
      </c>
      <c r="E75" s="127">
        <v>193</v>
      </c>
      <c r="F75" s="65"/>
      <c r="G75" s="65"/>
      <c r="H75" s="65"/>
      <c r="I75" s="64"/>
      <c r="J75" s="64"/>
      <c r="K75" s="66"/>
    </row>
    <row r="76" spans="1:11" ht="15" customHeight="1">
      <c r="A76" s="61"/>
      <c r="B76" s="61"/>
      <c r="C76" s="61"/>
      <c r="D76" s="64"/>
      <c r="E76" s="64"/>
      <c r="F76" s="65"/>
      <c r="G76" s="65"/>
      <c r="H76" s="65"/>
      <c r="I76" s="64"/>
      <c r="J76" s="64"/>
      <c r="K76" s="66"/>
    </row>
    <row r="77" spans="1:11" ht="15" customHeight="1">
      <c r="A77" s="61"/>
      <c r="B77" s="61"/>
      <c r="C77" s="61"/>
      <c r="D77" s="64"/>
      <c r="E77" s="64"/>
      <c r="F77" s="65"/>
      <c r="G77" s="65"/>
      <c r="H77" s="65"/>
      <c r="I77" s="64"/>
      <c r="J77" s="64"/>
      <c r="K77" s="66"/>
    </row>
    <row r="78" spans="1:11" ht="15" customHeight="1">
      <c r="A78" s="61"/>
      <c r="B78" s="61"/>
      <c r="C78" s="61"/>
      <c r="D78" s="64"/>
      <c r="E78" s="64"/>
      <c r="F78" s="65"/>
      <c r="G78" s="65"/>
      <c r="H78" s="65"/>
      <c r="I78" s="64"/>
      <c r="J78" s="64"/>
      <c r="K78" s="66"/>
    </row>
    <row r="79" spans="1:11" ht="15" customHeight="1">
      <c r="A79" s="61"/>
      <c r="B79" s="61"/>
      <c r="C79" s="61"/>
      <c r="D79" s="64"/>
      <c r="E79" s="64"/>
      <c r="F79" s="65"/>
      <c r="G79" s="65"/>
      <c r="H79" s="65"/>
      <c r="I79" s="64"/>
      <c r="J79" s="64"/>
      <c r="K79" s="66"/>
    </row>
    <row r="80" spans="1:11" ht="15" customHeight="1">
      <c r="A80" s="61"/>
      <c r="B80" s="61"/>
      <c r="C80" s="61"/>
      <c r="D80" s="64"/>
      <c r="E80" s="64"/>
      <c r="F80" s="65"/>
      <c r="G80" s="65"/>
      <c r="H80" s="65"/>
      <c r="I80" s="64"/>
      <c r="J80" s="64"/>
      <c r="K80" s="66"/>
    </row>
    <row r="81" spans="1:11" ht="15" customHeight="1">
      <c r="A81" s="61"/>
      <c r="B81" s="61"/>
      <c r="C81" s="61"/>
      <c r="D81" s="64"/>
      <c r="E81" s="64"/>
      <c r="F81" s="65"/>
      <c r="G81" s="65"/>
      <c r="H81" s="65"/>
      <c r="I81" s="64"/>
      <c r="J81" s="64"/>
      <c r="K81" s="66"/>
    </row>
    <row r="82" spans="1:11" ht="15" customHeight="1">
      <c r="A82" s="61"/>
      <c r="B82" s="61"/>
      <c r="C82" s="61"/>
      <c r="D82" s="64"/>
      <c r="E82" s="64"/>
      <c r="F82" s="65"/>
      <c r="G82" s="65"/>
      <c r="H82" s="65"/>
      <c r="I82" s="64"/>
      <c r="J82" s="64"/>
      <c r="K82" s="66"/>
    </row>
    <row r="83" spans="1:11" ht="15" customHeight="1">
      <c r="A83" s="61"/>
      <c r="B83" s="61"/>
      <c r="C83" s="61"/>
      <c r="D83" s="64"/>
      <c r="E83" s="64"/>
      <c r="F83" s="65"/>
      <c r="G83" s="65"/>
      <c r="H83" s="65"/>
      <c r="I83" s="64"/>
      <c r="J83" s="64"/>
      <c r="K83" s="66"/>
    </row>
    <row r="84" spans="1:11" ht="15" customHeight="1">
      <c r="A84" s="61"/>
      <c r="B84" s="61"/>
      <c r="C84" s="61"/>
      <c r="D84" s="64"/>
      <c r="E84" s="64"/>
      <c r="F84" s="65"/>
      <c r="G84" s="65"/>
      <c r="H84" s="65"/>
      <c r="I84" s="64"/>
      <c r="J84" s="64"/>
      <c r="K84" s="66"/>
    </row>
    <row r="85" spans="1:11" ht="15" customHeight="1">
      <c r="A85" s="57" t="s">
        <v>69</v>
      </c>
      <c r="B85" s="57"/>
      <c r="C85" s="57"/>
      <c r="D85" s="57"/>
      <c r="E85" s="57"/>
      <c r="F85" s="65"/>
      <c r="G85" s="65"/>
      <c r="H85" s="65"/>
      <c r="I85" s="64"/>
      <c r="J85" s="64"/>
      <c r="K85" s="66"/>
    </row>
    <row r="86" spans="1:11" ht="15" customHeight="1">
      <c r="A86" s="128" t="s">
        <v>70</v>
      </c>
      <c r="B86" s="128"/>
      <c r="C86" s="128"/>
      <c r="D86" s="129">
        <v>2005</v>
      </c>
      <c r="E86" s="129">
        <v>2006</v>
      </c>
      <c r="F86" s="65"/>
      <c r="G86" s="65"/>
      <c r="H86" s="65"/>
      <c r="I86" s="64"/>
      <c r="J86" s="64"/>
      <c r="K86" s="66"/>
    </row>
    <row r="87" spans="1:11" ht="15" customHeight="1">
      <c r="A87" s="128"/>
      <c r="B87" s="128"/>
      <c r="C87" s="128"/>
      <c r="D87" s="129"/>
      <c r="E87" s="129"/>
      <c r="F87" s="65"/>
      <c r="G87" s="65"/>
      <c r="H87" s="65"/>
      <c r="I87" s="64"/>
      <c r="J87" s="64"/>
      <c r="K87" s="66"/>
    </row>
    <row r="88" spans="1:11" ht="15" customHeight="1">
      <c r="A88" s="84" t="s">
        <v>71</v>
      </c>
      <c r="B88" s="85"/>
      <c r="C88" s="86"/>
      <c r="D88" s="115">
        <v>4246639</v>
      </c>
      <c r="E88" s="130">
        <v>7455563</v>
      </c>
      <c r="F88" s="65"/>
      <c r="G88" s="65"/>
      <c r="H88" s="65"/>
      <c r="I88" s="64"/>
      <c r="J88" s="64"/>
      <c r="K88" s="66"/>
    </row>
    <row r="89" spans="1:11" ht="15" customHeight="1">
      <c r="A89" s="84" t="s">
        <v>72</v>
      </c>
      <c r="B89" s="85"/>
      <c r="C89" s="86"/>
      <c r="D89" s="115">
        <v>2160993</v>
      </c>
      <c r="E89" s="130">
        <v>6149333</v>
      </c>
      <c r="F89" s="65"/>
      <c r="G89" s="65"/>
      <c r="H89" s="65"/>
      <c r="I89" s="64"/>
      <c r="J89" s="64"/>
      <c r="K89" s="66"/>
    </row>
    <row r="90" spans="1:11" ht="15" customHeight="1">
      <c r="A90" s="131" t="s">
        <v>73</v>
      </c>
      <c r="B90" s="132"/>
      <c r="C90" s="133"/>
      <c r="D90" s="134">
        <f>+D88-D89</f>
        <v>2085646</v>
      </c>
      <c r="E90" s="135">
        <f>+E88-E89</f>
        <v>1306230</v>
      </c>
      <c r="F90" s="65"/>
      <c r="G90" s="65"/>
      <c r="H90" s="65"/>
      <c r="I90" s="64"/>
      <c r="J90" s="64"/>
      <c r="K90" s="66"/>
    </row>
    <row r="91" spans="1:11" ht="15" customHeight="1">
      <c r="A91" s="136"/>
      <c r="B91" s="137"/>
      <c r="C91" s="138"/>
      <c r="D91" s="134"/>
      <c r="E91" s="135"/>
      <c r="F91" s="65"/>
      <c r="G91" s="65"/>
      <c r="H91" s="65"/>
      <c r="I91" s="64"/>
      <c r="J91" s="64"/>
      <c r="K91" s="66"/>
    </row>
    <row r="92" spans="1:11" ht="15" customHeight="1">
      <c r="A92" s="139"/>
      <c r="B92" s="140"/>
      <c r="C92" s="141"/>
      <c r="D92" s="134"/>
      <c r="E92" s="135"/>
      <c r="F92" s="65"/>
      <c r="G92" s="65"/>
      <c r="H92" s="65"/>
      <c r="I92" s="64"/>
      <c r="J92" s="64"/>
      <c r="K92" s="66"/>
    </row>
    <row r="93" spans="1:11" ht="15" customHeight="1">
      <c r="A93" s="131" t="s">
        <v>74</v>
      </c>
      <c r="B93" s="132"/>
      <c r="C93" s="133"/>
      <c r="D93" s="142">
        <v>6223870</v>
      </c>
      <c r="E93" s="143">
        <v>16864354</v>
      </c>
      <c r="F93" s="65"/>
      <c r="G93" s="65"/>
      <c r="H93" s="65"/>
      <c r="I93" s="64"/>
      <c r="J93" s="64"/>
      <c r="K93" s="66"/>
    </row>
    <row r="94" spans="1:11" ht="15" customHeight="1">
      <c r="A94" s="139"/>
      <c r="B94" s="140"/>
      <c r="C94" s="141"/>
      <c r="D94" s="144"/>
      <c r="E94" s="145"/>
      <c r="F94" s="65"/>
      <c r="G94" s="65"/>
      <c r="H94" s="65"/>
      <c r="I94" s="64"/>
      <c r="J94" s="64"/>
      <c r="K94" s="66"/>
    </row>
    <row r="95" spans="1:11" ht="15" customHeight="1">
      <c r="A95" s="131" t="s">
        <v>75</v>
      </c>
      <c r="B95" s="132"/>
      <c r="C95" s="133"/>
      <c r="D95" s="134">
        <v>32688362</v>
      </c>
      <c r="E95" s="135">
        <v>54353249</v>
      </c>
      <c r="F95" s="65"/>
      <c r="G95" s="65"/>
      <c r="H95" s="65"/>
      <c r="I95" s="64"/>
      <c r="J95" s="64"/>
      <c r="K95" s="66"/>
    </row>
    <row r="96" spans="1:11" ht="15" customHeight="1">
      <c r="A96" s="139"/>
      <c r="B96" s="140"/>
      <c r="C96" s="141"/>
      <c r="D96" s="134"/>
      <c r="E96" s="135"/>
      <c r="F96" s="65"/>
      <c r="G96" s="65"/>
      <c r="H96" s="65"/>
      <c r="I96" s="64"/>
      <c r="J96" s="64"/>
      <c r="K96" s="66"/>
    </row>
    <row r="97" spans="1:11" ht="15" customHeight="1">
      <c r="A97" s="146" t="s">
        <v>76</v>
      </c>
      <c r="B97" s="147"/>
      <c r="C97" s="148"/>
      <c r="D97" s="134">
        <v>24378846</v>
      </c>
      <c r="E97" s="135">
        <v>36182665</v>
      </c>
      <c r="F97" s="65"/>
      <c r="G97" s="65"/>
      <c r="H97" s="65"/>
      <c r="I97" s="64"/>
      <c r="J97" s="64"/>
      <c r="K97" s="66"/>
    </row>
    <row r="98" spans="1:11" ht="15" customHeight="1">
      <c r="A98" s="149"/>
      <c r="B98" s="150"/>
      <c r="C98" s="151"/>
      <c r="D98" s="134"/>
      <c r="E98" s="135"/>
      <c r="F98" s="65"/>
      <c r="G98" s="65"/>
      <c r="H98" s="65"/>
      <c r="I98" s="64"/>
      <c r="J98" s="64"/>
      <c r="K98" s="66"/>
    </row>
    <row r="99" spans="1:11" ht="15" customHeight="1">
      <c r="A99" s="146" t="s">
        <v>77</v>
      </c>
      <c r="B99" s="147"/>
      <c r="C99" s="148"/>
      <c r="D99" s="134">
        <v>24412559</v>
      </c>
      <c r="E99" s="135">
        <v>36235433</v>
      </c>
      <c r="F99" s="65"/>
      <c r="G99" s="65"/>
      <c r="H99" s="65"/>
      <c r="I99" s="64"/>
      <c r="J99" s="64"/>
      <c r="K99" s="66"/>
    </row>
    <row r="100" spans="1:11" ht="15" customHeight="1">
      <c r="A100" s="149"/>
      <c r="B100" s="150"/>
      <c r="C100" s="151"/>
      <c r="D100" s="134"/>
      <c r="E100" s="135"/>
      <c r="F100" s="65"/>
      <c r="G100" s="65"/>
      <c r="H100" s="65"/>
      <c r="I100" s="64"/>
      <c r="J100" s="64"/>
      <c r="K100" s="66"/>
    </row>
    <row r="101" spans="1:11" ht="15" customHeight="1">
      <c r="A101" s="152" t="s">
        <v>78</v>
      </c>
      <c r="B101" s="153"/>
      <c r="C101" s="154"/>
      <c r="D101" s="134"/>
      <c r="E101" s="135"/>
      <c r="F101" s="65"/>
      <c r="G101" s="65"/>
      <c r="H101" s="65"/>
      <c r="I101" s="64"/>
      <c r="J101" s="64"/>
      <c r="K101" s="66"/>
    </row>
    <row r="102" spans="1:11" ht="15" customHeight="1">
      <c r="A102" s="155"/>
      <c r="B102" s="156"/>
      <c r="C102" s="157"/>
      <c r="D102" s="134"/>
      <c r="E102" s="135"/>
      <c r="F102" s="65"/>
      <c r="G102" s="65"/>
      <c r="H102" s="65"/>
      <c r="I102" s="64"/>
      <c r="J102" s="64"/>
      <c r="K102" s="66"/>
    </row>
    <row r="103" spans="1:11" ht="15" customHeight="1">
      <c r="A103" s="131" t="s">
        <v>79</v>
      </c>
      <c r="B103" s="132"/>
      <c r="C103" s="133"/>
      <c r="D103" s="115">
        <v>711</v>
      </c>
      <c r="E103" s="130">
        <v>44869</v>
      </c>
      <c r="F103" s="65"/>
      <c r="G103" s="65"/>
      <c r="H103" s="65"/>
      <c r="I103" s="64"/>
      <c r="J103" s="64"/>
      <c r="K103" s="66"/>
    </row>
    <row r="104" spans="1:11" ht="15" customHeight="1">
      <c r="A104" s="131" t="s">
        <v>80</v>
      </c>
      <c r="B104" s="132"/>
      <c r="C104" s="133"/>
      <c r="D104" s="158">
        <v>1404548</v>
      </c>
      <c r="E104" s="159">
        <v>983544</v>
      </c>
      <c r="F104" s="65"/>
      <c r="G104" s="65"/>
      <c r="H104" s="65"/>
      <c r="I104" s="64"/>
      <c r="J104" s="64"/>
      <c r="K104" s="66"/>
    </row>
    <row r="105" spans="1:11" ht="15" customHeight="1">
      <c r="A105" s="146" t="s">
        <v>81</v>
      </c>
      <c r="B105" s="147"/>
      <c r="C105" s="148"/>
      <c r="D105" s="160">
        <f>+D104-D103</f>
        <v>1403837</v>
      </c>
      <c r="E105" s="161">
        <f>+E104-E103</f>
        <v>938675</v>
      </c>
      <c r="F105" s="65"/>
      <c r="G105" s="65"/>
      <c r="H105" s="65"/>
      <c r="I105" s="64"/>
      <c r="J105" s="64"/>
      <c r="K105" s="66"/>
    </row>
    <row r="106" spans="1:11" ht="15" customHeight="1">
      <c r="A106" s="128" t="s">
        <v>82</v>
      </c>
      <c r="B106" s="128"/>
      <c r="C106" s="128"/>
      <c r="D106" s="134"/>
      <c r="E106" s="135"/>
      <c r="F106" s="65"/>
      <c r="G106" s="65"/>
      <c r="H106" s="65"/>
      <c r="I106" s="64"/>
      <c r="J106" s="64"/>
      <c r="K106" s="66"/>
    </row>
    <row r="107" spans="1:11" ht="15" customHeight="1">
      <c r="A107" s="128"/>
      <c r="B107" s="128"/>
      <c r="C107" s="128"/>
      <c r="D107" s="134"/>
      <c r="E107" s="135"/>
      <c r="F107" s="65"/>
      <c r="G107" s="65"/>
      <c r="H107" s="65"/>
      <c r="I107" s="64"/>
      <c r="J107" s="64"/>
      <c r="K107" s="66"/>
    </row>
    <row r="108" spans="1:11" ht="15" customHeight="1">
      <c r="A108" s="31" t="s">
        <v>83</v>
      </c>
      <c r="B108" s="32"/>
      <c r="C108" s="33"/>
      <c r="D108" s="115">
        <v>29205820</v>
      </c>
      <c r="E108" s="130">
        <v>34633998</v>
      </c>
      <c r="F108" s="65"/>
      <c r="G108" s="65"/>
      <c r="H108" s="65"/>
      <c r="I108" s="64"/>
      <c r="J108" s="64"/>
      <c r="K108" s="66"/>
    </row>
    <row r="109" spans="1:11" ht="15" customHeight="1">
      <c r="A109" s="162" t="s">
        <v>84</v>
      </c>
      <c r="B109" s="163"/>
      <c r="C109" s="164"/>
      <c r="D109" s="158">
        <v>0</v>
      </c>
      <c r="E109" s="159">
        <v>0</v>
      </c>
      <c r="F109" s="65"/>
      <c r="G109" s="65"/>
      <c r="H109" s="65"/>
      <c r="I109" s="64"/>
      <c r="J109" s="64"/>
      <c r="K109" s="66"/>
    </row>
    <row r="110" spans="1:11" ht="15" customHeight="1">
      <c r="A110" s="146" t="s">
        <v>81</v>
      </c>
      <c r="B110" s="147"/>
      <c r="C110" s="148"/>
      <c r="D110" s="115">
        <f>+D108-D109</f>
        <v>29205820</v>
      </c>
      <c r="E110" s="130">
        <f>+E108-E109</f>
        <v>34633998</v>
      </c>
      <c r="F110" s="65"/>
      <c r="G110" s="65"/>
      <c r="H110" s="65"/>
      <c r="I110" s="64"/>
      <c r="J110" s="64"/>
      <c r="K110" s="66"/>
    </row>
    <row r="111" spans="1:11" ht="15" customHeight="1">
      <c r="A111" s="165" t="s">
        <v>85</v>
      </c>
      <c r="B111" s="166"/>
      <c r="C111" s="167"/>
      <c r="D111" s="115">
        <v>39677040</v>
      </c>
      <c r="E111" s="130">
        <v>58998784</v>
      </c>
      <c r="F111" s="65"/>
      <c r="G111" s="65"/>
      <c r="H111" s="65"/>
      <c r="I111" s="64"/>
      <c r="J111" s="64"/>
      <c r="K111" s="66"/>
    </row>
    <row r="112" spans="1:11" ht="15" customHeight="1">
      <c r="A112" s="168" t="s">
        <v>86</v>
      </c>
      <c r="B112" s="168"/>
      <c r="C112" s="168"/>
      <c r="D112" s="115">
        <v>36287616</v>
      </c>
      <c r="E112" s="130">
        <v>61538894</v>
      </c>
      <c r="F112" s="65"/>
      <c r="G112" s="65"/>
      <c r="H112" s="65"/>
      <c r="I112" s="64"/>
      <c r="J112" s="64"/>
      <c r="K112" s="66"/>
    </row>
    <row r="113" spans="1:11" ht="15" customHeight="1">
      <c r="A113" s="168" t="s">
        <v>87</v>
      </c>
      <c r="B113" s="168"/>
      <c r="C113" s="168"/>
      <c r="D113" s="115">
        <v>3389424</v>
      </c>
      <c r="E113" s="130">
        <v>2540110</v>
      </c>
      <c r="F113" s="65"/>
      <c r="G113" s="65"/>
      <c r="H113" s="65"/>
      <c r="I113" s="64"/>
      <c r="J113" s="64"/>
      <c r="K113" s="66"/>
    </row>
    <row r="114" spans="1:11" ht="15" customHeight="1">
      <c r="A114" s="165" t="s">
        <v>88</v>
      </c>
      <c r="B114" s="166"/>
      <c r="C114" s="167"/>
      <c r="D114" s="115">
        <v>785749</v>
      </c>
      <c r="E114" s="130">
        <v>4153101</v>
      </c>
      <c r="F114" s="65"/>
      <c r="G114" s="65"/>
      <c r="H114" s="65"/>
      <c r="I114" s="64"/>
      <c r="J114" s="64"/>
      <c r="K114" s="66"/>
    </row>
    <row r="115" spans="1:11" ht="15" customHeight="1">
      <c r="A115" s="152" t="s">
        <v>89</v>
      </c>
      <c r="B115" s="153"/>
      <c r="C115" s="154"/>
      <c r="D115" s="160">
        <f>87025-64953</f>
        <v>22072</v>
      </c>
      <c r="E115" s="161">
        <f>-462610+605252</f>
        <v>142642</v>
      </c>
      <c r="F115" s="65"/>
      <c r="G115" s="65"/>
      <c r="H115" s="65"/>
      <c r="I115" s="64"/>
      <c r="J115" s="64"/>
      <c r="K115" s="66"/>
    </row>
    <row r="116" spans="1:11" ht="15" customHeight="1">
      <c r="A116" s="128" t="s">
        <v>90</v>
      </c>
      <c r="B116" s="128"/>
      <c r="C116" s="128"/>
      <c r="D116" s="115">
        <f>+D114+D113-D115</f>
        <v>4153101</v>
      </c>
      <c r="E116" s="130">
        <f>+E114-E113-E115</f>
        <v>1470349</v>
      </c>
      <c r="F116" s="65"/>
      <c r="G116" s="65"/>
      <c r="H116" s="65"/>
      <c r="I116" s="64"/>
      <c r="J116" s="64"/>
      <c r="K116" s="66"/>
    </row>
    <row r="117" spans="1:11" ht="15" customHeight="1">
      <c r="A117" s="61"/>
      <c r="B117" s="61"/>
      <c r="C117" s="61"/>
      <c r="D117" s="64"/>
      <c r="E117" s="64"/>
      <c r="F117" s="65"/>
      <c r="G117" s="65"/>
      <c r="H117" s="65"/>
      <c r="I117" s="64"/>
      <c r="J117" s="64"/>
      <c r="K117" s="66"/>
    </row>
    <row r="118" spans="1:11" ht="15" customHeight="1">
      <c r="A118" s="61"/>
      <c r="B118" s="61"/>
      <c r="C118" s="61"/>
      <c r="D118" s="64"/>
      <c r="E118" s="64"/>
      <c r="F118" s="65"/>
      <c r="G118" s="65"/>
      <c r="H118" s="65"/>
      <c r="I118" s="64"/>
      <c r="J118" s="64"/>
      <c r="K118" s="66"/>
    </row>
    <row r="119" spans="1:11" ht="15" customHeight="1">
      <c r="A119" s="61"/>
      <c r="B119" s="61"/>
      <c r="C119" s="61"/>
      <c r="D119" s="64"/>
      <c r="E119" s="64"/>
      <c r="F119" s="65"/>
      <c r="G119" s="65"/>
      <c r="H119" s="65"/>
      <c r="I119" s="64"/>
      <c r="J119" s="64"/>
      <c r="K119" s="66"/>
    </row>
    <row r="120" spans="1:11" ht="15" customHeight="1">
      <c r="A120" s="61"/>
      <c r="B120" s="61"/>
      <c r="C120" s="61"/>
      <c r="D120" s="64"/>
      <c r="E120" s="64"/>
      <c r="F120" s="65"/>
      <c r="G120" s="65"/>
      <c r="H120" s="65"/>
      <c r="I120" s="64"/>
      <c r="J120" s="64"/>
      <c r="K120" s="66"/>
    </row>
    <row r="121" spans="1:11" ht="15" customHeight="1">
      <c r="A121" s="61"/>
      <c r="B121" s="61"/>
      <c r="C121" s="61"/>
      <c r="D121" s="64"/>
      <c r="E121" s="64"/>
      <c r="F121" s="65"/>
      <c r="G121" s="65"/>
      <c r="H121" s="65"/>
      <c r="I121" s="64"/>
      <c r="J121" s="64"/>
      <c r="K121" s="66"/>
    </row>
    <row r="122" spans="1:10" ht="6.75" customHeight="1">
      <c r="A122" s="61"/>
      <c r="B122" s="61"/>
      <c r="C122" s="61"/>
      <c r="D122" s="169"/>
      <c r="E122" s="169"/>
      <c r="F122" s="65"/>
      <c r="G122" s="65"/>
      <c r="H122" s="65"/>
      <c r="I122" s="169"/>
      <c r="J122" s="169"/>
    </row>
    <row r="123" spans="1:10" ht="15" customHeight="1">
      <c r="A123" s="170" t="s">
        <v>91</v>
      </c>
      <c r="B123" s="170"/>
      <c r="C123" s="170"/>
      <c r="D123" s="170"/>
      <c r="E123" s="170"/>
      <c r="F123" s="170"/>
      <c r="G123" s="170"/>
      <c r="H123" s="170"/>
      <c r="I123" s="170"/>
      <c r="J123" s="170"/>
    </row>
    <row r="124" spans="1:10" ht="15" customHeight="1">
      <c r="A124" s="17"/>
      <c r="B124" s="17"/>
      <c r="C124" s="171">
        <v>2005</v>
      </c>
      <c r="D124" s="171"/>
      <c r="E124" s="171"/>
      <c r="F124" s="171"/>
      <c r="G124" s="172">
        <v>2006</v>
      </c>
      <c r="H124" s="172"/>
      <c r="I124" s="172"/>
      <c r="J124" s="172"/>
    </row>
    <row r="125" spans="1:10" ht="15" customHeight="1">
      <c r="A125" s="17"/>
      <c r="B125" s="17"/>
      <c r="C125" s="173" t="s">
        <v>92</v>
      </c>
      <c r="D125" s="173" t="s">
        <v>93</v>
      </c>
      <c r="E125" s="173" t="s">
        <v>94</v>
      </c>
      <c r="F125" s="173" t="s">
        <v>95</v>
      </c>
      <c r="G125" s="173" t="s">
        <v>96</v>
      </c>
      <c r="H125" s="173" t="s">
        <v>93</v>
      </c>
      <c r="I125" s="173" t="s">
        <v>94</v>
      </c>
      <c r="J125" s="173" t="s">
        <v>95</v>
      </c>
    </row>
    <row r="126" spans="1:10" ht="15" customHeight="1">
      <c r="A126" s="17"/>
      <c r="B126" s="17"/>
      <c r="C126" s="171"/>
      <c r="D126" s="171"/>
      <c r="E126" s="171"/>
      <c r="F126" s="171"/>
      <c r="G126" s="171"/>
      <c r="H126" s="171"/>
      <c r="I126" s="171"/>
      <c r="J126" s="171"/>
    </row>
    <row r="127" spans="1:10" ht="15" customHeight="1">
      <c r="A127" s="17"/>
      <c r="B127" s="17"/>
      <c r="C127" s="171"/>
      <c r="D127" s="171"/>
      <c r="E127" s="171"/>
      <c r="F127" s="171"/>
      <c r="G127" s="171"/>
      <c r="H127" s="171"/>
      <c r="I127" s="171"/>
      <c r="J127" s="171"/>
    </row>
    <row r="128" spans="1:10" ht="15" customHeight="1">
      <c r="A128" s="174" t="s">
        <v>97</v>
      </c>
      <c r="B128" s="174"/>
      <c r="C128" s="175">
        <v>3444584</v>
      </c>
      <c r="D128" s="176">
        <v>1053999</v>
      </c>
      <c r="E128" s="176">
        <v>41</v>
      </c>
      <c r="F128" s="177">
        <f>+C128+D128-E128</f>
        <v>4498542</v>
      </c>
      <c r="G128" s="177">
        <v>4498542</v>
      </c>
      <c r="H128" s="177">
        <v>7185306</v>
      </c>
      <c r="I128" s="115"/>
      <c r="J128" s="115">
        <f>+G128+H128-I128</f>
        <v>11683848</v>
      </c>
    </row>
    <row r="129" spans="1:10" ht="15" customHeight="1">
      <c r="A129" s="174" t="s">
        <v>98</v>
      </c>
      <c r="B129" s="174"/>
      <c r="C129" s="175">
        <v>0</v>
      </c>
      <c r="D129" s="176"/>
      <c r="E129" s="176"/>
      <c r="F129" s="177">
        <f>+C129+D129-E129</f>
        <v>0</v>
      </c>
      <c r="G129" s="177">
        <v>0</v>
      </c>
      <c r="H129" s="177"/>
      <c r="I129" s="115"/>
      <c r="J129" s="115">
        <f>+G129+H129-I129</f>
        <v>0</v>
      </c>
    </row>
    <row r="130" spans="1:10" ht="15" customHeight="1">
      <c r="A130" s="174" t="s">
        <v>99</v>
      </c>
      <c r="B130" s="174"/>
      <c r="C130" s="175">
        <v>1586</v>
      </c>
      <c r="D130" s="176"/>
      <c r="E130" s="176"/>
      <c r="F130" s="177">
        <f>+C130+D130-E130</f>
        <v>1586</v>
      </c>
      <c r="G130" s="177">
        <v>1586</v>
      </c>
      <c r="H130" s="177">
        <v>893094</v>
      </c>
      <c r="I130" s="115"/>
      <c r="J130" s="115">
        <f>+G130+H130-I130</f>
        <v>894680</v>
      </c>
    </row>
    <row r="131" spans="1:10" ht="15" customHeight="1">
      <c r="A131" s="23" t="s">
        <v>100</v>
      </c>
      <c r="B131" s="25"/>
      <c r="C131" s="177">
        <v>0</v>
      </c>
      <c r="D131" s="176"/>
      <c r="E131" s="176"/>
      <c r="F131" s="177">
        <f>+C131+D131-E131</f>
        <v>0</v>
      </c>
      <c r="G131" s="177"/>
      <c r="H131" s="177"/>
      <c r="I131" s="115"/>
      <c r="J131" s="115">
        <f>+G131+H131-I131</f>
        <v>0</v>
      </c>
    </row>
    <row r="132" spans="1:10" ht="15" customHeight="1">
      <c r="A132" s="23" t="s">
        <v>101</v>
      </c>
      <c r="B132" s="25"/>
      <c r="C132" s="178">
        <v>0</v>
      </c>
      <c r="D132" s="179"/>
      <c r="E132" s="179"/>
      <c r="F132" s="177">
        <f>+C132+D132-E132</f>
        <v>0</v>
      </c>
      <c r="G132" s="178"/>
      <c r="H132" s="178"/>
      <c r="I132" s="160"/>
      <c r="J132" s="115">
        <f>+G132+H132-I132</f>
        <v>0</v>
      </c>
    </row>
    <row r="133" spans="1:10" ht="12.75" customHeight="1">
      <c r="A133" s="180" t="s">
        <v>102</v>
      </c>
      <c r="B133" s="52"/>
      <c r="C133" s="181">
        <f>SUM(C128:C132)</f>
        <v>3446170</v>
      </c>
      <c r="D133" s="182">
        <f>SUM(D128:D132)</f>
        <v>1053999</v>
      </c>
      <c r="E133" s="182">
        <f>SUM(E128:E132)</f>
        <v>41</v>
      </c>
      <c r="F133" s="182">
        <f>+C133+D133-E133</f>
        <v>4500128</v>
      </c>
      <c r="G133" s="182">
        <f>SUM(G128:G132)</f>
        <v>4500128</v>
      </c>
      <c r="H133" s="182">
        <f>SUM(H128:H132)</f>
        <v>8078400</v>
      </c>
      <c r="I133" s="182"/>
      <c r="J133" s="182">
        <f>SUM(J128:J132)</f>
        <v>12578528</v>
      </c>
    </row>
    <row r="134" spans="1:10" ht="8.25" customHeight="1">
      <c r="A134" s="52"/>
      <c r="B134" s="52"/>
      <c r="C134" s="183"/>
      <c r="D134" s="184"/>
      <c r="E134" s="184"/>
      <c r="F134" s="184"/>
      <c r="G134" s="184"/>
      <c r="H134" s="184"/>
      <c r="I134" s="184"/>
      <c r="J134" s="184"/>
    </row>
    <row r="135" spans="1:10" ht="15" customHeight="1">
      <c r="A135" s="43" t="s">
        <v>103</v>
      </c>
      <c r="B135" s="43"/>
      <c r="C135" s="177">
        <v>0</v>
      </c>
      <c r="D135" s="176">
        <v>13844</v>
      </c>
      <c r="E135" s="176"/>
      <c r="F135" s="177">
        <f>+C135+D135-E135</f>
        <v>13844</v>
      </c>
      <c r="G135" s="177">
        <v>13844</v>
      </c>
      <c r="H135" s="177"/>
      <c r="I135" s="115">
        <v>11463</v>
      </c>
      <c r="J135" s="115">
        <f>+G135+H135-I135</f>
        <v>2381</v>
      </c>
    </row>
    <row r="136" spans="1:10" ht="15" customHeight="1">
      <c r="A136" s="43" t="s">
        <v>104</v>
      </c>
      <c r="B136" s="43"/>
      <c r="C136" s="177">
        <v>31263</v>
      </c>
      <c r="D136" s="176">
        <v>480968</v>
      </c>
      <c r="E136" s="176"/>
      <c r="F136" s="177">
        <f>+C136+D136-E136</f>
        <v>512231</v>
      </c>
      <c r="G136" s="177">
        <v>512231</v>
      </c>
      <c r="H136" s="177">
        <v>750634</v>
      </c>
      <c r="I136" s="115"/>
      <c r="J136" s="115">
        <f>+G136+H136-I136</f>
        <v>1262865</v>
      </c>
    </row>
    <row r="137" spans="1:10" ht="15" customHeight="1">
      <c r="A137" s="27" t="s">
        <v>105</v>
      </c>
      <c r="B137" s="29"/>
      <c r="C137" s="185">
        <f>SUM(C135:C136)</f>
        <v>31263</v>
      </c>
      <c r="D137" s="83">
        <f>SUM(D135:D136)</f>
        <v>494812</v>
      </c>
      <c r="E137" s="83"/>
      <c r="F137" s="185">
        <f>+C137+D137-E137</f>
        <v>526075</v>
      </c>
      <c r="G137" s="185">
        <f>SUM(G135:G136)</f>
        <v>526075</v>
      </c>
      <c r="H137" s="185">
        <f>SUM(H136)</f>
        <v>750634</v>
      </c>
      <c r="I137" s="185">
        <f>+I135+I136</f>
        <v>11463</v>
      </c>
      <c r="J137" s="185">
        <f>+G137+H137-I137</f>
        <v>1265246</v>
      </c>
    </row>
    <row r="138" spans="1:10" ht="15" customHeight="1">
      <c r="A138" s="43" t="s">
        <v>106</v>
      </c>
      <c r="B138" s="43"/>
      <c r="C138" s="177">
        <v>481684</v>
      </c>
      <c r="D138" s="176">
        <v>793164</v>
      </c>
      <c r="E138" s="176">
        <f>480927+757</f>
        <v>481684</v>
      </c>
      <c r="F138" s="177">
        <f>+C138+D138-E138</f>
        <v>793164</v>
      </c>
      <c r="G138" s="177">
        <v>793164</v>
      </c>
      <c r="H138" s="177">
        <v>795641</v>
      </c>
      <c r="I138" s="186">
        <v>793164</v>
      </c>
      <c r="J138" s="186">
        <f>+G138+H138-I138</f>
        <v>795641</v>
      </c>
    </row>
    <row r="139" spans="1:10" ht="15" customHeight="1">
      <c r="A139" s="43" t="s">
        <v>107</v>
      </c>
      <c r="B139" s="43"/>
      <c r="C139" s="177"/>
      <c r="D139" s="176"/>
      <c r="E139" s="176"/>
      <c r="F139" s="177">
        <f>+C139+D139-E139</f>
        <v>0</v>
      </c>
      <c r="G139" s="177"/>
      <c r="H139" s="177"/>
      <c r="I139" s="186"/>
      <c r="J139" s="186"/>
    </row>
    <row r="140" spans="1:10" ht="15" customHeight="1">
      <c r="A140" s="52" t="s">
        <v>108</v>
      </c>
      <c r="B140" s="52"/>
      <c r="C140" s="185">
        <f>SUM(C138:C139)</f>
        <v>481684</v>
      </c>
      <c r="D140" s="185">
        <f>SUM(D138:D139)</f>
        <v>793164</v>
      </c>
      <c r="E140" s="185">
        <f>SUM(E138:E139)</f>
        <v>481684</v>
      </c>
      <c r="F140" s="185">
        <f>+C140+D140-E140</f>
        <v>793164</v>
      </c>
      <c r="G140" s="185">
        <f>+G138</f>
        <v>793164</v>
      </c>
      <c r="H140" s="185">
        <f>+H138</f>
        <v>795641</v>
      </c>
      <c r="I140" s="187">
        <f>+I138</f>
        <v>793164</v>
      </c>
      <c r="J140" s="187">
        <f>+J138</f>
        <v>795641</v>
      </c>
    </row>
    <row r="141" spans="1:10" ht="15" customHeight="1">
      <c r="A141" s="27" t="s">
        <v>109</v>
      </c>
      <c r="B141" s="29"/>
      <c r="C141" s="115"/>
      <c r="D141" s="115"/>
      <c r="E141" s="115"/>
      <c r="F141" s="115"/>
      <c r="G141" s="115"/>
      <c r="H141" s="115"/>
      <c r="I141" s="188"/>
      <c r="J141" s="188"/>
    </row>
    <row r="142" spans="1:10" ht="15" customHeight="1">
      <c r="A142" s="180" t="s">
        <v>110</v>
      </c>
      <c r="B142" s="180"/>
      <c r="C142" s="185">
        <f>+C133+C137+C140</f>
        <v>3959117</v>
      </c>
      <c r="D142" s="185">
        <f>+D133+D137+D140</f>
        <v>2341975</v>
      </c>
      <c r="E142" s="185">
        <f>+E133+E140</f>
        <v>481725</v>
      </c>
      <c r="F142" s="185">
        <f>+C142+D142-E142</f>
        <v>5819367</v>
      </c>
      <c r="G142" s="185">
        <f>+G140+G137+G133</f>
        <v>5819367</v>
      </c>
      <c r="H142" s="185">
        <f>+H140+H137+H133</f>
        <v>9624675</v>
      </c>
      <c r="I142" s="189">
        <f>+I140+I137</f>
        <v>804627</v>
      </c>
      <c r="J142" s="189">
        <f>+G142+H142-I142</f>
        <v>14639415</v>
      </c>
    </row>
    <row r="143" spans="1:13" ht="6.75" customHeight="1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M143" s="191"/>
    </row>
    <row r="144" spans="1:13" ht="13.5" customHeight="1">
      <c r="A144" s="192" t="s">
        <v>111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M144" s="191"/>
    </row>
    <row r="145" spans="1:10" ht="71.25" customHeight="1">
      <c r="A145" s="193"/>
      <c r="B145" s="193"/>
      <c r="C145" s="193"/>
      <c r="D145" s="193"/>
      <c r="E145" s="193"/>
      <c r="F145" s="193"/>
      <c r="G145" s="193"/>
      <c r="H145" s="193"/>
      <c r="I145" s="193"/>
      <c r="J145" s="193"/>
    </row>
    <row r="146" spans="1:10" ht="36" customHeight="1">
      <c r="A146" s="194" t="s">
        <v>112</v>
      </c>
      <c r="B146" s="195"/>
      <c r="C146" s="195"/>
      <c r="D146" s="195"/>
      <c r="E146" s="195"/>
      <c r="F146" s="195"/>
      <c r="G146" s="195"/>
      <c r="H146" s="195"/>
      <c r="I146" s="195"/>
      <c r="J146" s="195"/>
    </row>
    <row r="147" spans="1:10" ht="81.75" customHeight="1">
      <c r="A147" s="196" t="s">
        <v>113</v>
      </c>
      <c r="B147" s="197"/>
      <c r="C147" s="197"/>
      <c r="D147" s="197"/>
      <c r="E147" s="197"/>
      <c r="F147" s="197"/>
      <c r="G147" s="197"/>
      <c r="H147" s="197"/>
      <c r="I147" s="197"/>
      <c r="J147" s="197"/>
    </row>
    <row r="148" spans="1:10" ht="69.75" customHeight="1">
      <c r="A148" s="137" t="s">
        <v>114</v>
      </c>
      <c r="B148" s="198"/>
      <c r="C148" s="198"/>
      <c r="D148" s="198"/>
      <c r="E148" s="198"/>
      <c r="F148" s="198"/>
      <c r="G148" s="198"/>
      <c r="H148" s="198"/>
      <c r="I148" s="198"/>
      <c r="J148" s="198"/>
    </row>
    <row r="149" spans="1:10" ht="117.75" customHeight="1">
      <c r="A149" s="137" t="s">
        <v>115</v>
      </c>
      <c r="B149" s="137"/>
      <c r="C149" s="137"/>
      <c r="D149" s="137"/>
      <c r="E149" s="137"/>
      <c r="F149" s="137"/>
      <c r="G149" s="137"/>
      <c r="H149" s="137"/>
      <c r="I149" s="137"/>
      <c r="J149" s="137"/>
    </row>
    <row r="150" spans="1:10" ht="12.75">
      <c r="A150" s="14" t="s">
        <v>116</v>
      </c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21" customHeight="1">
      <c r="A151" s="199" t="s">
        <v>117</v>
      </c>
      <c r="B151" s="200"/>
      <c r="C151" s="200"/>
      <c r="D151" s="200"/>
      <c r="E151" s="200"/>
      <c r="F151" s="200"/>
      <c r="G151" s="200"/>
      <c r="H151" s="200"/>
      <c r="I151" s="200"/>
      <c r="J151" s="200"/>
    </row>
    <row r="152" spans="1:10" ht="30" customHeight="1">
      <c r="A152" s="201" t="s">
        <v>118</v>
      </c>
      <c r="B152" s="202"/>
      <c r="C152" s="202"/>
      <c r="D152" s="202"/>
      <c r="E152" s="202"/>
      <c r="F152" s="202"/>
      <c r="G152" s="202"/>
      <c r="H152" s="202"/>
      <c r="I152" s="202"/>
      <c r="J152" s="202"/>
    </row>
    <row r="153" spans="1:10" ht="7.5" customHeight="1">
      <c r="A153" s="203"/>
      <c r="B153" s="203"/>
      <c r="C153" s="203"/>
      <c r="D153" s="203"/>
      <c r="E153" s="203"/>
      <c r="F153" s="203"/>
      <c r="G153" s="203"/>
      <c r="H153" s="203"/>
      <c r="I153" s="203"/>
      <c r="J153" s="203"/>
    </row>
    <row r="154" spans="5:10" ht="11.25">
      <c r="E154" s="204"/>
      <c r="G154" s="205" t="s">
        <v>119</v>
      </c>
      <c r="H154" s="206"/>
      <c r="I154" s="206"/>
      <c r="J154" s="206"/>
    </row>
    <row r="155" spans="5:10" ht="11.25">
      <c r="E155" s="204"/>
      <c r="G155" s="207" t="s">
        <v>120</v>
      </c>
      <c r="H155" s="207"/>
      <c r="I155" s="207"/>
      <c r="J155" s="207"/>
    </row>
    <row r="156" spans="5:10" ht="11.25">
      <c r="E156" s="204"/>
      <c r="G156" s="208"/>
      <c r="H156" s="208"/>
      <c r="I156" s="208"/>
      <c r="J156" s="208"/>
    </row>
    <row r="158" spans="7:10" ht="11.25">
      <c r="G158" s="205" t="s">
        <v>121</v>
      </c>
      <c r="H158" s="206"/>
      <c r="I158" s="206"/>
      <c r="J158" s="206"/>
    </row>
    <row r="159" spans="7:10" ht="12.75" customHeight="1">
      <c r="G159" s="209" t="s">
        <v>122</v>
      </c>
      <c r="H159" s="209"/>
      <c r="I159" s="209"/>
      <c r="J159" s="209"/>
    </row>
  </sheetData>
  <mergeCells count="177">
    <mergeCell ref="G154:J154"/>
    <mergeCell ref="G155:J155"/>
    <mergeCell ref="G158:J158"/>
    <mergeCell ref="G159:J159"/>
    <mergeCell ref="A149:J149"/>
    <mergeCell ref="A150:J150"/>
    <mergeCell ref="A151:J151"/>
    <mergeCell ref="A152:J152"/>
    <mergeCell ref="A144:J145"/>
    <mergeCell ref="A146:J146"/>
    <mergeCell ref="A147:J147"/>
    <mergeCell ref="A148:J148"/>
    <mergeCell ref="A140:B140"/>
    <mergeCell ref="A141:B141"/>
    <mergeCell ref="A142:B142"/>
    <mergeCell ref="A143:J143"/>
    <mergeCell ref="A136:B136"/>
    <mergeCell ref="A137:B137"/>
    <mergeCell ref="A138:B138"/>
    <mergeCell ref="A139:B139"/>
    <mergeCell ref="H133:H134"/>
    <mergeCell ref="I133:I134"/>
    <mergeCell ref="J133:J134"/>
    <mergeCell ref="A135:B135"/>
    <mergeCell ref="D133:D134"/>
    <mergeCell ref="E133:E134"/>
    <mergeCell ref="F133:F134"/>
    <mergeCell ref="G133:G134"/>
    <mergeCell ref="A131:B131"/>
    <mergeCell ref="A132:B132"/>
    <mergeCell ref="A133:B134"/>
    <mergeCell ref="C133:C134"/>
    <mergeCell ref="J125:J127"/>
    <mergeCell ref="A128:B128"/>
    <mergeCell ref="A129:B129"/>
    <mergeCell ref="A130:B130"/>
    <mergeCell ref="A124:B127"/>
    <mergeCell ref="C124:F124"/>
    <mergeCell ref="G124:J124"/>
    <mergeCell ref="C125:C127"/>
    <mergeCell ref="D125:D127"/>
    <mergeCell ref="E125:E127"/>
    <mergeCell ref="F125:F127"/>
    <mergeCell ref="G125:G127"/>
    <mergeCell ref="H125:H127"/>
    <mergeCell ref="I125:I127"/>
    <mergeCell ref="A114:C114"/>
    <mergeCell ref="A115:C115"/>
    <mergeCell ref="A116:C116"/>
    <mergeCell ref="A123:J123"/>
    <mergeCell ref="A110:C110"/>
    <mergeCell ref="A111:C111"/>
    <mergeCell ref="A112:C112"/>
    <mergeCell ref="A113:C113"/>
    <mergeCell ref="D106:D107"/>
    <mergeCell ref="E106:E107"/>
    <mergeCell ref="A108:C108"/>
    <mergeCell ref="A109:C109"/>
    <mergeCell ref="A103:C103"/>
    <mergeCell ref="A104:C104"/>
    <mergeCell ref="A105:C105"/>
    <mergeCell ref="A106:C107"/>
    <mergeCell ref="A99:C100"/>
    <mergeCell ref="D99:D100"/>
    <mergeCell ref="E99:E100"/>
    <mergeCell ref="A101:C102"/>
    <mergeCell ref="D101:D102"/>
    <mergeCell ref="E101:E102"/>
    <mergeCell ref="A95:C96"/>
    <mergeCell ref="D95:D96"/>
    <mergeCell ref="E95:E96"/>
    <mergeCell ref="A97:C98"/>
    <mergeCell ref="D97:D98"/>
    <mergeCell ref="E97:E98"/>
    <mergeCell ref="E90:E92"/>
    <mergeCell ref="A93:C94"/>
    <mergeCell ref="D93:D94"/>
    <mergeCell ref="E93:E94"/>
    <mergeCell ref="A88:C88"/>
    <mergeCell ref="A89:C89"/>
    <mergeCell ref="A90:C92"/>
    <mergeCell ref="D90:D92"/>
    <mergeCell ref="A85:E85"/>
    <mergeCell ref="A86:C87"/>
    <mergeCell ref="D86:D87"/>
    <mergeCell ref="E86:E87"/>
    <mergeCell ref="D71:D72"/>
    <mergeCell ref="E71:E72"/>
    <mergeCell ref="A73:C73"/>
    <mergeCell ref="A74:C74"/>
    <mergeCell ref="A68:C68"/>
    <mergeCell ref="A69:C69"/>
    <mergeCell ref="A70:C70"/>
    <mergeCell ref="A71:C72"/>
    <mergeCell ref="A63:C64"/>
    <mergeCell ref="D63:D64"/>
    <mergeCell ref="E63:E64"/>
    <mergeCell ref="A65:C66"/>
    <mergeCell ref="D65:D66"/>
    <mergeCell ref="E65:E66"/>
    <mergeCell ref="A60:C61"/>
    <mergeCell ref="D60:D61"/>
    <mergeCell ref="E60:E61"/>
    <mergeCell ref="A62:C62"/>
    <mergeCell ref="D56:D57"/>
    <mergeCell ref="E56:E57"/>
    <mergeCell ref="A58:C58"/>
    <mergeCell ref="A59:C59"/>
    <mergeCell ref="A53:C53"/>
    <mergeCell ref="A54:C54"/>
    <mergeCell ref="A55:C55"/>
    <mergeCell ref="A56:C57"/>
    <mergeCell ref="A49:C49"/>
    <mergeCell ref="A50:C50"/>
    <mergeCell ref="A51:C51"/>
    <mergeCell ref="A52:C52"/>
    <mergeCell ref="A46:E46"/>
    <mergeCell ref="A47:C48"/>
    <mergeCell ref="D47:D48"/>
    <mergeCell ref="E47:E48"/>
    <mergeCell ref="A31:E31"/>
    <mergeCell ref="F31:H31"/>
    <mergeCell ref="A32:C33"/>
    <mergeCell ref="D32:D33"/>
    <mergeCell ref="E32:E33"/>
    <mergeCell ref="F32:H32"/>
    <mergeCell ref="F33:J33"/>
    <mergeCell ref="A29:C29"/>
    <mergeCell ref="F29:H29"/>
    <mergeCell ref="A30:E30"/>
    <mergeCell ref="F30:H30"/>
    <mergeCell ref="A27:C27"/>
    <mergeCell ref="F27:H27"/>
    <mergeCell ref="A28:C28"/>
    <mergeCell ref="F28:H28"/>
    <mergeCell ref="A25:C25"/>
    <mergeCell ref="F25:H25"/>
    <mergeCell ref="A26:C26"/>
    <mergeCell ref="F26:H26"/>
    <mergeCell ref="A23:C24"/>
    <mergeCell ref="D23:D24"/>
    <mergeCell ref="E23:E24"/>
    <mergeCell ref="F23:H23"/>
    <mergeCell ref="F24:H24"/>
    <mergeCell ref="A20:C20"/>
    <mergeCell ref="A21:C21"/>
    <mergeCell ref="F21:H21"/>
    <mergeCell ref="A22:C22"/>
    <mergeCell ref="F22:H22"/>
    <mergeCell ref="A18:C18"/>
    <mergeCell ref="F18:H18"/>
    <mergeCell ref="A19:C19"/>
    <mergeCell ref="F19:H19"/>
    <mergeCell ref="A14:C14"/>
    <mergeCell ref="F14:H14"/>
    <mergeCell ref="A15:C17"/>
    <mergeCell ref="D15:D17"/>
    <mergeCell ref="E15:E17"/>
    <mergeCell ref="F15:H15"/>
    <mergeCell ref="F16:H16"/>
    <mergeCell ref="F17:H17"/>
    <mergeCell ref="A10:C10"/>
    <mergeCell ref="A12:J12"/>
    <mergeCell ref="A13:C13"/>
    <mergeCell ref="F13:H13"/>
    <mergeCell ref="A8:B8"/>
    <mergeCell ref="C8:F8"/>
    <mergeCell ref="G8:H8"/>
    <mergeCell ref="I8:J8"/>
    <mergeCell ref="A7:B7"/>
    <mergeCell ref="C7:F7"/>
    <mergeCell ref="G7:H7"/>
    <mergeCell ref="I7:J7"/>
    <mergeCell ref="A1:J1"/>
    <mergeCell ref="A3:J3"/>
    <mergeCell ref="A4:J4"/>
    <mergeCell ref="A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HYPO Alpe-Adria-Bank a.d.,Beograd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r103c081</dc:creator>
  <cp:keywords/>
  <dc:description/>
  <cp:lastModifiedBy>r103c081</cp:lastModifiedBy>
  <dcterms:created xsi:type="dcterms:W3CDTF">2007-08-09T12:44:13Z</dcterms:created>
  <dcterms:modified xsi:type="dcterms:W3CDTF">2007-08-09T12:44:48Z</dcterms:modified>
  <cp:category/>
  <cp:version/>
  <cp:contentType/>
  <cp:contentStatus/>
</cp:coreProperties>
</file>