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'Sheet1'!$A$1:$D$127</definedName>
  </definedNames>
  <calcPr fullCalcOnLoad="1"/>
</workbook>
</file>

<file path=xl/sharedStrings.xml><?xml version="1.0" encoding="utf-8"?>
<sst xmlns="http://schemas.openxmlformats.org/spreadsheetml/2006/main" count="121" uniqueCount="102">
  <si>
    <t>Godisnji izvestaj o poslovanju</t>
  </si>
  <si>
    <t>I. Opsti podaci</t>
  </si>
  <si>
    <t>Sediste i adresa</t>
  </si>
  <si>
    <t>Maticni broj</t>
  </si>
  <si>
    <t>PIB</t>
  </si>
  <si>
    <t>1. Naziv</t>
  </si>
  <si>
    <t>2. Web site i e-mail adresa</t>
  </si>
  <si>
    <t>3. Broj i datum resenja o upisu u registar privrednih subjekata</t>
  </si>
  <si>
    <t>4. Delatnost (sifra i opis)</t>
  </si>
  <si>
    <t>5. Broj zaposlenih</t>
  </si>
  <si>
    <t>7. Deset najvecih akcionara</t>
  </si>
  <si>
    <t>8. Vrednost osnovnog kapitala u hilj.RSD</t>
  </si>
  <si>
    <t>9. Podaci o akcijama</t>
  </si>
  <si>
    <t>Broj izdatih akcija</t>
  </si>
  <si>
    <t>10. Podaci o zavisnim drustvima</t>
  </si>
  <si>
    <t>Naziv</t>
  </si>
  <si>
    <t>Sediste - poslovna adresa</t>
  </si>
  <si>
    <t>11. Naziv, sediste i poslovna adresa revizorske kuce koja je revidirala poslednji finansijski izvesta</t>
  </si>
  <si>
    <t>12. Naziv organizovanog trzista na koje su ukljucene akcije</t>
  </si>
  <si>
    <t>Beogradsa berza, Novi Beograd, Omladinskih brigada 1</t>
  </si>
  <si>
    <t>II. Podaci o upravi drustva</t>
  </si>
  <si>
    <t>1. Clanovi uprave</t>
  </si>
  <si>
    <t>Ime,prezime i prebivaliste</t>
  </si>
  <si>
    <t>Obrazovanje, sadasnje zaposlenje, clanstvo u UO i NO drugih drustava</t>
  </si>
  <si>
    <t>Isplacenje neto iznos naknade</t>
  </si>
  <si>
    <t>2. Clanovi nadzornog odbora</t>
  </si>
  <si>
    <t>Naknada se ne isplacuje</t>
  </si>
  <si>
    <t>3. Kodeks ponasanja u pisanoj formi</t>
  </si>
  <si>
    <t>III. Podaci o poslovanju drustva</t>
  </si>
  <si>
    <t>1. Izvestaj Uprave o realizaciji usvojene poslovne politike</t>
  </si>
  <si>
    <t>Uprava je konstatovala da se poslovanje obavljalo u skladu sa usvojenom poslovnom politikom</t>
  </si>
  <si>
    <t>2. Analiza poslovanja</t>
  </si>
  <si>
    <t>Ukupan prihod u hilj. RSD</t>
  </si>
  <si>
    <t>Ukupan rashod</t>
  </si>
  <si>
    <t>Pokazatelji poslovanja</t>
  </si>
  <si>
    <t>Najvisa cena akcija</t>
  </si>
  <si>
    <t>Najniza cena akcija</t>
  </si>
  <si>
    <t>3. Informacije o ostvarenjima drustva po segmentima (MRS 14)</t>
  </si>
  <si>
    <t>4. Promene - povecanje bilansknih vrednosti</t>
  </si>
  <si>
    <t>Imovina</t>
  </si>
  <si>
    <t>5. Moguci buduci troskovi koji mogu znacajno uticati na finansijsku poziciju Drustva</t>
  </si>
  <si>
    <t>6. Sopstvene akcije</t>
  </si>
  <si>
    <t>7. Izvrsena ulaganja</t>
  </si>
  <si>
    <t>8. Rezerve</t>
  </si>
  <si>
    <t>9. Bitni dogadjaji od dana bilansiranja do dana podnosenja izvestaja</t>
  </si>
  <si>
    <t xml:space="preserve">Alas Rakovac a.d. </t>
  </si>
  <si>
    <t>Jovana Djordjevica 2, Novi Sad</t>
  </si>
  <si>
    <t>rakovac@alasrakovac.co.yu</t>
  </si>
  <si>
    <t>14210 vadjenje sljunka i peska</t>
  </si>
  <si>
    <t>Alas Holding</t>
  </si>
  <si>
    <t>HPB dd</t>
  </si>
  <si>
    <t>Raiffeisen Zentralbank</t>
  </si>
  <si>
    <t>EGP Investments doo Beograd</t>
  </si>
  <si>
    <t>Petrovic Miroslav</t>
  </si>
  <si>
    <t>Stancevic Igor</t>
  </si>
  <si>
    <t>CFI</t>
  </si>
  <si>
    <t>ISIN</t>
  </si>
  <si>
    <t>RSRUNEE30310</t>
  </si>
  <si>
    <t>ESVUFR</t>
  </si>
  <si>
    <t>08040699</t>
  </si>
  <si>
    <t>/</t>
  </si>
  <si>
    <t>Potpis odgovornog lica</t>
  </si>
  <si>
    <t>6. Broj akcionara na dan 31.12.2007</t>
  </si>
  <si>
    <t>Babic Predrag</t>
  </si>
  <si>
    <t>Hypo Kastodi 4</t>
  </si>
  <si>
    <t>Djordjevic Dejan</t>
  </si>
  <si>
    <t>HVB Banka Srbija I Crna Gora</t>
  </si>
  <si>
    <t>predsednik UO, VSS</t>
  </si>
  <si>
    <t>Radenko Spremić</t>
  </si>
  <si>
    <t>Aleksandar Stojić</t>
  </si>
  <si>
    <t>Roman Kratochvil</t>
  </si>
  <si>
    <t>VSS, supervizor za ekonomiju I finansije Alas Holding, clan UO Zorka Alas Kamena, clan NO Ostrvice Rudnik</t>
  </si>
  <si>
    <t>VSS, predsednik UO Zorka Alas Kamena</t>
  </si>
  <si>
    <t>VSS, clan UO Zorka Keramika, Alas Holding</t>
  </si>
  <si>
    <t>Sead Đakovac</t>
  </si>
  <si>
    <t>Mirjana Arlov</t>
  </si>
  <si>
    <t>Kosta Bajević</t>
  </si>
  <si>
    <t xml:space="preserve"> VSS, finansijski direktor Zorka Keramike, direktor IM MO Keramike, clan NO Zorka Opeke, Alas Holding</t>
  </si>
  <si>
    <t>VSS, clan UO Ostrvica Rudnik, clan NO Zorka Opeke</t>
  </si>
  <si>
    <t>VSS, clan NO Zorka Opeka, Ostrvica Rudnik</t>
  </si>
  <si>
    <t>Bruto dobit / gubitak</t>
  </si>
  <si>
    <t xml:space="preserve"> Prinos na ukupni kapital (bruto dobit,gubitak/ukupni kapital) </t>
  </si>
  <si>
    <t xml:space="preserve"> Neto prinos na sopstveni kapital (neto dobit / akcijski kapital) </t>
  </si>
  <si>
    <t xml:space="preserve"> Poslovni neto dobitak/gubitak (poslovni dobitak,gubitak / neto prihod od prodaje </t>
  </si>
  <si>
    <t xml:space="preserve"> Stepen zaduzenosti (ukupne obaveze / ukupni kapital) </t>
  </si>
  <si>
    <t xml:space="preserve"> I stepen likvidnosti (gotovina I got.ekvivalenti / kratkorocne obaveze) </t>
  </si>
  <si>
    <t xml:space="preserve"> II stepen likvidnosti (obrtna imovina - zallihe / kratkorocne obaveze) </t>
  </si>
  <si>
    <t xml:space="preserve"> Neto obrtni kapital (obrtna imovina - kratkorocne obaveze) </t>
  </si>
  <si>
    <t>U Novom Sadu 31.03.2007.</t>
  </si>
  <si>
    <t>Trzisna kapitalizacija na dan 31.12.2007</t>
  </si>
  <si>
    <t>Isplacena dividenda u 2007.</t>
  </si>
  <si>
    <t>Broj akcija na dan 31.12.2007</t>
  </si>
  <si>
    <t>Ucesce u osnovnom kapitalu -% na dan 31.12.2007</t>
  </si>
  <si>
    <t>Neto gubitak</t>
  </si>
  <si>
    <t>Neto gubitak je posledica ukupne poslovne aktivnosti drustva</t>
  </si>
  <si>
    <t>Kratkorocne obaveze</t>
  </si>
  <si>
    <t>Povecanje kratkorocnih obaveza je posledica uzetog kratkorocnog kredita</t>
  </si>
  <si>
    <t>KPMG doo, Beograd, Studentski trg 4</t>
  </si>
  <si>
    <t>Dragan Stojiljković</t>
  </si>
  <si>
    <t>Marija Mladenović</t>
  </si>
  <si>
    <t xml:space="preserve">VSS,član UO </t>
  </si>
  <si>
    <t>24.04.2007. godine održana je redovna godišnja sednica Skupštine  Akcionarskog društva; 20.11.2007. godine održana je vanredna sednica Skupštine Akcionarskog društva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</si>
</sst>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%"/>
  </numFmts>
  <fonts count="24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44" fontId="3" fillId="0" borderId="12" xfId="0" applyNumberFormat="1" applyFont="1" applyBorder="1" applyAlignment="1">
      <alignment wrapText="1"/>
    </xf>
    <xf numFmtId="44" fontId="3" fillId="0" borderId="13" xfId="0" applyNumberFormat="1" applyFont="1" applyBorder="1" applyAlignment="1">
      <alignment wrapText="1"/>
    </xf>
    <xf numFmtId="44" fontId="3" fillId="0" borderId="10" xfId="0" applyNumberFormat="1" applyFont="1" applyBorder="1" applyAlignment="1">
      <alignment wrapText="1"/>
    </xf>
    <xf numFmtId="44" fontId="3" fillId="0" borderId="11" xfId="0" applyNumberFormat="1" applyFont="1" applyBorder="1" applyAlignment="1">
      <alignment wrapText="1"/>
    </xf>
    <xf numFmtId="44" fontId="3" fillId="0" borderId="14" xfId="0" applyNumberFormat="1" applyFont="1" applyBorder="1" applyAlignment="1">
      <alignment wrapText="1"/>
    </xf>
    <xf numFmtId="44" fontId="3" fillId="0" borderId="0" xfId="0" applyNumberFormat="1" applyFont="1" applyBorder="1" applyAlignment="1">
      <alignment wrapText="1"/>
    </xf>
    <xf numFmtId="44" fontId="3" fillId="0" borderId="15" xfId="0" applyNumberFormat="1" applyFont="1" applyBorder="1" applyAlignment="1">
      <alignment wrapText="1"/>
    </xf>
    <xf numFmtId="44" fontId="3" fillId="0" borderId="16" xfId="0" applyNumberFormat="1" applyFont="1" applyBorder="1" applyAlignment="1">
      <alignment wrapText="1"/>
    </xf>
    <xf numFmtId="44" fontId="4" fillId="0" borderId="0" xfId="0" applyNumberFormat="1" applyFont="1" applyBorder="1" applyAlignment="1">
      <alignment wrapText="1"/>
    </xf>
    <xf numFmtId="44" fontId="3" fillId="0" borderId="17" xfId="0" applyNumberFormat="1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8" xfId="0" applyFont="1" applyBorder="1" applyAlignment="1">
      <alignment horizontal="center"/>
    </xf>
    <xf numFmtId="3" fontId="0" fillId="0" borderId="25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/>
    </xf>
    <xf numFmtId="3" fontId="0" fillId="0" borderId="18" xfId="0" applyNumberFormat="1" applyFont="1" applyBorder="1" applyAlignment="1">
      <alignment horizontal="center"/>
    </xf>
    <xf numFmtId="3" fontId="0" fillId="0" borderId="19" xfId="0" applyNumberFormat="1" applyFont="1" applyBorder="1" applyAlignment="1">
      <alignment horizontal="center"/>
    </xf>
    <xf numFmtId="10" fontId="0" fillId="0" borderId="18" xfId="0" applyNumberFormat="1" applyFont="1" applyBorder="1" applyAlignment="1">
      <alignment horizontal="center"/>
    </xf>
    <xf numFmtId="0" fontId="0" fillId="0" borderId="19" xfId="0" applyFont="1" applyBorder="1" applyAlignment="1">
      <alignment wrapText="1"/>
    </xf>
    <xf numFmtId="44" fontId="3" fillId="0" borderId="12" xfId="0" applyNumberFormat="1" applyFont="1" applyFill="1" applyBorder="1" applyAlignment="1">
      <alignment wrapText="1"/>
    </xf>
    <xf numFmtId="0" fontId="0" fillId="0" borderId="19" xfId="0" applyFont="1" applyFill="1" applyBorder="1" applyAlignment="1">
      <alignment horizontal="center"/>
    </xf>
    <xf numFmtId="0" fontId="3" fillId="0" borderId="26" xfId="0" applyFont="1" applyBorder="1" applyAlignment="1">
      <alignment horizontal="center"/>
    </xf>
    <xf numFmtId="44" fontId="3" fillId="0" borderId="10" xfId="0" applyNumberFormat="1" applyFont="1" applyBorder="1" applyAlignment="1">
      <alignment horizontal="center" wrapText="1"/>
    </xf>
    <xf numFmtId="168" fontId="0" fillId="0" borderId="18" xfId="0" applyNumberFormat="1" applyFont="1" applyBorder="1" applyAlignment="1">
      <alignment horizontal="center"/>
    </xf>
    <xf numFmtId="44" fontId="3" fillId="0" borderId="11" xfId="0" applyNumberFormat="1" applyFont="1" applyFill="1" applyBorder="1" applyAlignment="1">
      <alignment wrapText="1"/>
    </xf>
    <xf numFmtId="0" fontId="0" fillId="0" borderId="19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44" fontId="3" fillId="0" borderId="15" xfId="0" applyNumberFormat="1" applyFont="1" applyFill="1" applyBorder="1" applyAlignment="1">
      <alignment wrapText="1"/>
    </xf>
    <xf numFmtId="3" fontId="0" fillId="0" borderId="24" xfId="0" applyNumberFormat="1" applyFont="1" applyBorder="1" applyAlignment="1">
      <alignment horizontal="center"/>
    </xf>
    <xf numFmtId="44" fontId="3" fillId="0" borderId="28" xfId="0" applyNumberFormat="1" applyFont="1" applyFill="1" applyBorder="1" applyAlignment="1">
      <alignment wrapText="1"/>
    </xf>
    <xf numFmtId="44" fontId="3" fillId="0" borderId="13" xfId="0" applyNumberFormat="1" applyFont="1" applyFill="1" applyBorder="1" applyAlignment="1">
      <alignment wrapText="1"/>
    </xf>
    <xf numFmtId="0" fontId="5" fillId="0" borderId="18" xfId="53" applyBorder="1" applyAlignment="1" applyProtection="1">
      <alignment horizontal="center"/>
      <protection/>
    </xf>
    <xf numFmtId="14" fontId="0" fillId="0" borderId="18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0" fontId="0" fillId="0" borderId="19" xfId="0" applyNumberFormat="1" applyFont="1" applyBorder="1" applyAlignment="1">
      <alignment wrapText="1"/>
    </xf>
    <xf numFmtId="0" fontId="0" fillId="0" borderId="18" xfId="0" applyFont="1" applyBorder="1" applyAlignment="1">
      <alignment wrapText="1"/>
    </xf>
    <xf numFmtId="44" fontId="3" fillId="0" borderId="12" xfId="0" applyNumberFormat="1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25" xfId="0" applyFont="1" applyBorder="1" applyAlignment="1">
      <alignment horizontal="center"/>
    </xf>
    <xf numFmtId="44" fontId="3" fillId="0" borderId="12" xfId="0" applyNumberFormat="1" applyFont="1" applyBorder="1" applyAlignment="1">
      <alignment horizontal="center" vertical="center" wrapText="1"/>
    </xf>
    <xf numFmtId="3" fontId="0" fillId="0" borderId="21" xfId="0" applyNumberFormat="1" applyFont="1" applyBorder="1" applyAlignment="1">
      <alignment horizontal="center"/>
    </xf>
    <xf numFmtId="3" fontId="0" fillId="0" borderId="22" xfId="0" applyNumberFormat="1" applyFont="1" applyBorder="1" applyAlignment="1">
      <alignment horizontal="center"/>
    </xf>
    <xf numFmtId="44" fontId="3" fillId="0" borderId="14" xfId="0" applyNumberFormat="1" applyFont="1" applyBorder="1" applyAlignment="1">
      <alignment horizontal="center" wrapText="1"/>
    </xf>
    <xf numFmtId="44" fontId="3" fillId="0" borderId="29" xfId="0" applyNumberFormat="1" applyFont="1" applyBorder="1" applyAlignment="1">
      <alignment horizontal="center" wrapText="1"/>
    </xf>
    <xf numFmtId="0" fontId="3" fillId="0" borderId="30" xfId="0" applyFont="1" applyBorder="1" applyAlignment="1">
      <alignment horizontal="center"/>
    </xf>
    <xf numFmtId="0" fontId="0" fillId="0" borderId="21" xfId="0" applyFont="1" applyBorder="1" applyAlignment="1">
      <alignment wrapText="1"/>
    </xf>
    <xf numFmtId="0" fontId="3" fillId="0" borderId="25" xfId="0" applyFont="1" applyBorder="1" applyAlignment="1">
      <alignment horizontal="center" wrapText="1"/>
    </xf>
    <xf numFmtId="44" fontId="3" fillId="0" borderId="20" xfId="0" applyNumberFormat="1" applyFont="1" applyBorder="1" applyAlignment="1">
      <alignment wrapText="1"/>
    </xf>
    <xf numFmtId="44" fontId="3" fillId="0" borderId="16" xfId="0" applyNumberFormat="1" applyFont="1" applyFill="1" applyBorder="1" applyAlignment="1">
      <alignment wrapText="1"/>
    </xf>
    <xf numFmtId="0" fontId="3" fillId="0" borderId="25" xfId="0" applyFont="1" applyBorder="1" applyAlignment="1">
      <alignment horizontal="center"/>
    </xf>
    <xf numFmtId="44" fontId="3" fillId="0" borderId="26" xfId="0" applyNumberFormat="1" applyFont="1" applyBorder="1" applyAlignment="1">
      <alignment horizontal="center" wrapText="1"/>
    </xf>
    <xf numFmtId="44" fontId="3" fillId="0" borderId="25" xfId="0" applyNumberFormat="1" applyFont="1" applyBorder="1" applyAlignment="1">
      <alignment horizontal="center" wrapText="1"/>
    </xf>
    <xf numFmtId="0" fontId="0" fillId="0" borderId="22" xfId="0" applyFont="1" applyBorder="1" applyAlignment="1">
      <alignment wrapText="1"/>
    </xf>
    <xf numFmtId="0" fontId="0" fillId="0" borderId="21" xfId="0" applyFont="1" applyBorder="1" applyAlignment="1">
      <alignment vertical="center" wrapText="1"/>
    </xf>
    <xf numFmtId="44" fontId="3" fillId="0" borderId="11" xfId="0" applyNumberFormat="1" applyFont="1" applyBorder="1" applyAlignment="1">
      <alignment vertical="top" wrapText="1"/>
    </xf>
    <xf numFmtId="44" fontId="3" fillId="0" borderId="12" xfId="0" applyNumberFormat="1" applyFont="1" applyBorder="1" applyAlignment="1">
      <alignment vertical="top" wrapText="1"/>
    </xf>
    <xf numFmtId="168" fontId="0" fillId="0" borderId="19" xfId="0" applyNumberFormat="1" applyFont="1" applyBorder="1" applyAlignment="1">
      <alignment horizontal="center"/>
    </xf>
    <xf numFmtId="0" fontId="0" fillId="0" borderId="31" xfId="0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akovac@alasrakovac.co.y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124"/>
  <sheetViews>
    <sheetView tabSelected="1" zoomScalePageLayoutView="0" workbookViewId="0" topLeftCell="A115">
      <selection activeCell="C120" sqref="C120"/>
    </sheetView>
  </sheetViews>
  <sheetFormatPr defaultColWidth="9.140625" defaultRowHeight="12.75"/>
  <cols>
    <col min="1" max="1" width="9.140625" style="15" customWidth="1"/>
    <col min="2" max="2" width="45.7109375" style="15" customWidth="1"/>
    <col min="3" max="3" width="49.28125" style="15" bestFit="1" customWidth="1"/>
    <col min="4" max="4" width="21.57421875" style="15" customWidth="1"/>
    <col min="5" max="5" width="25.421875" style="15" customWidth="1"/>
    <col min="6" max="16384" width="9.140625" style="15" customWidth="1"/>
  </cols>
  <sheetData>
    <row r="4" spans="2:8" ht="18">
      <c r="B4" s="1" t="s">
        <v>0</v>
      </c>
      <c r="C4" s="1"/>
      <c r="E4" s="1"/>
      <c r="F4" s="1"/>
      <c r="G4" s="1"/>
      <c r="H4" s="1"/>
    </row>
    <row r="6" ht="12.75">
      <c r="B6" s="16"/>
    </row>
    <row r="7" spans="1:2" ht="12.75">
      <c r="A7" s="16"/>
      <c r="B7" s="10"/>
    </row>
    <row r="8" spans="1:3" ht="15.75">
      <c r="A8" s="16"/>
      <c r="B8" s="13" t="s">
        <v>1</v>
      </c>
      <c r="C8" s="16"/>
    </row>
    <row r="9" spans="1:2" ht="13.5" thickBot="1">
      <c r="A9" s="16"/>
      <c r="B9" s="10"/>
    </row>
    <row r="10" spans="2:3" ht="12.75">
      <c r="B10" s="7" t="s">
        <v>5</v>
      </c>
      <c r="C10" s="59" t="s">
        <v>45</v>
      </c>
    </row>
    <row r="11" spans="2:3" ht="12.75">
      <c r="B11" s="8" t="s">
        <v>2</v>
      </c>
      <c r="C11" s="25" t="s">
        <v>46</v>
      </c>
    </row>
    <row r="12" spans="2:3" ht="12.75">
      <c r="B12" s="8" t="s">
        <v>3</v>
      </c>
      <c r="C12" s="48" t="s">
        <v>59</v>
      </c>
    </row>
    <row r="13" spans="2:3" ht="12.75">
      <c r="B13" s="8" t="s">
        <v>4</v>
      </c>
      <c r="C13" s="25">
        <v>100236686</v>
      </c>
    </row>
    <row r="14" spans="2:3" ht="12.75">
      <c r="B14" s="8" t="s">
        <v>6</v>
      </c>
      <c r="C14" s="46" t="s">
        <v>47</v>
      </c>
    </row>
    <row r="15" spans="2:3" ht="25.5">
      <c r="B15" s="8" t="s">
        <v>7</v>
      </c>
      <c r="C15" s="47">
        <v>38581</v>
      </c>
    </row>
    <row r="16" spans="2:3" ht="12.75">
      <c r="B16" s="8" t="s">
        <v>8</v>
      </c>
      <c r="C16" s="25" t="s">
        <v>48</v>
      </c>
    </row>
    <row r="17" spans="2:3" ht="12.75">
      <c r="B17" s="8" t="s">
        <v>9</v>
      </c>
      <c r="C17" s="25">
        <v>122</v>
      </c>
    </row>
    <row r="18" spans="2:3" ht="13.5" thickBot="1">
      <c r="B18" s="34" t="s">
        <v>62</v>
      </c>
      <c r="C18" s="35">
        <v>282</v>
      </c>
    </row>
    <row r="19" spans="1:3" ht="12.75">
      <c r="A19" s="16"/>
      <c r="B19" s="62"/>
      <c r="C19" s="19"/>
    </row>
    <row r="20" spans="1:2" ht="12.75">
      <c r="A20" s="16"/>
      <c r="B20" s="10"/>
    </row>
    <row r="21" spans="1:4" ht="13.5" thickBot="1">
      <c r="A21" s="16"/>
      <c r="B21" s="63" t="s">
        <v>10</v>
      </c>
      <c r="C21" s="2"/>
      <c r="D21" s="2"/>
    </row>
    <row r="22" spans="2:4" ht="38.25">
      <c r="B22" s="37" t="s">
        <v>15</v>
      </c>
      <c r="C22" s="36" t="s">
        <v>91</v>
      </c>
      <c r="D22" s="61" t="s">
        <v>92</v>
      </c>
    </row>
    <row r="23" spans="2:4" ht="12.75">
      <c r="B23" s="8" t="s">
        <v>49</v>
      </c>
      <c r="C23" s="55">
        <v>26647</v>
      </c>
      <c r="D23" s="38">
        <v>0.7396397</v>
      </c>
    </row>
    <row r="24" spans="2:4" ht="12.75">
      <c r="B24" s="8" t="s">
        <v>50</v>
      </c>
      <c r="C24" s="55">
        <v>1189</v>
      </c>
      <c r="D24" s="38">
        <v>0.033003</v>
      </c>
    </row>
    <row r="25" spans="2:4" ht="12.75">
      <c r="B25" s="8" t="s">
        <v>51</v>
      </c>
      <c r="C25" s="55">
        <v>900</v>
      </c>
      <c r="D25" s="38">
        <v>0.0249813</v>
      </c>
    </row>
    <row r="26" spans="2:4" ht="12.75">
      <c r="B26" s="8" t="s">
        <v>52</v>
      </c>
      <c r="C26" s="55">
        <v>451</v>
      </c>
      <c r="D26" s="38">
        <v>0.0125184</v>
      </c>
    </row>
    <row r="27" spans="2:4" ht="12.75">
      <c r="B27" s="8" t="s">
        <v>53</v>
      </c>
      <c r="C27" s="55">
        <v>261</v>
      </c>
      <c r="D27" s="38">
        <v>0.0072446</v>
      </c>
    </row>
    <row r="28" spans="2:4" ht="12.75">
      <c r="B28" s="8" t="s">
        <v>63</v>
      </c>
      <c r="C28" s="55">
        <v>207</v>
      </c>
      <c r="D28" s="38">
        <v>0.0057457</v>
      </c>
    </row>
    <row r="29" spans="2:4" ht="12.75">
      <c r="B29" s="8" t="s">
        <v>64</v>
      </c>
      <c r="C29" s="55">
        <v>106</v>
      </c>
      <c r="D29" s="38">
        <v>0.0029422</v>
      </c>
    </row>
    <row r="30" spans="2:4" ht="12.75">
      <c r="B30" s="8" t="s">
        <v>54</v>
      </c>
      <c r="C30" s="55">
        <v>100</v>
      </c>
      <c r="D30" s="38">
        <v>0.0027757</v>
      </c>
    </row>
    <row r="31" spans="2:4" ht="12.75">
      <c r="B31" s="8" t="s">
        <v>65</v>
      </c>
      <c r="C31" s="55">
        <v>100</v>
      </c>
      <c r="D31" s="38">
        <v>0.0027757</v>
      </c>
    </row>
    <row r="32" spans="2:4" ht="13.5" thickBot="1">
      <c r="B32" s="5" t="s">
        <v>66</v>
      </c>
      <c r="C32" s="56">
        <v>100</v>
      </c>
      <c r="D32" s="71">
        <v>0.0027757</v>
      </c>
    </row>
    <row r="33" spans="1:2" ht="12.75">
      <c r="A33" s="16"/>
      <c r="B33" s="10"/>
    </row>
    <row r="34" spans="1:2" ht="13.5" thickBot="1">
      <c r="A34" s="16"/>
      <c r="B34" s="10"/>
    </row>
    <row r="35" spans="2:3" ht="12.75">
      <c r="B35" s="7" t="s">
        <v>11</v>
      </c>
      <c r="C35" s="26">
        <v>433811</v>
      </c>
    </row>
    <row r="36" spans="2:3" ht="12.75">
      <c r="B36" s="8" t="s">
        <v>12</v>
      </c>
      <c r="C36" s="29"/>
    </row>
    <row r="37" spans="2:3" ht="12.75">
      <c r="B37" s="39" t="s">
        <v>13</v>
      </c>
      <c r="C37" s="25">
        <v>36027</v>
      </c>
    </row>
    <row r="38" spans="2:3" ht="12.75">
      <c r="B38" s="39" t="s">
        <v>56</v>
      </c>
      <c r="C38" s="25" t="s">
        <v>57</v>
      </c>
    </row>
    <row r="39" spans="2:3" ht="13.5" thickBot="1">
      <c r="B39" s="5" t="s">
        <v>55</v>
      </c>
      <c r="C39" s="40" t="s">
        <v>58</v>
      </c>
    </row>
    <row r="40" spans="1:3" ht="12.75">
      <c r="A40" s="16"/>
      <c r="B40" s="10"/>
      <c r="C40" s="16"/>
    </row>
    <row r="41" spans="1:2" ht="12.75">
      <c r="A41" s="16"/>
      <c r="B41" s="10" t="s">
        <v>14</v>
      </c>
    </row>
    <row r="42" spans="1:2" ht="13.5" thickBot="1">
      <c r="A42" s="16"/>
      <c r="B42" s="12"/>
    </row>
    <row r="43" spans="2:3" ht="12.75">
      <c r="B43" s="37" t="s">
        <v>15</v>
      </c>
      <c r="C43" s="64" t="s">
        <v>16</v>
      </c>
    </row>
    <row r="44" spans="2:3" ht="13.5" thickBot="1">
      <c r="B44" s="51" t="s">
        <v>60</v>
      </c>
      <c r="C44" s="40" t="s">
        <v>60</v>
      </c>
    </row>
    <row r="45" spans="1:4" ht="12.75">
      <c r="A45" s="16"/>
      <c r="B45" s="62"/>
      <c r="C45" s="19"/>
      <c r="D45" s="16"/>
    </row>
    <row r="46" spans="1:2" ht="12.75">
      <c r="A46" s="16"/>
      <c r="B46" s="10"/>
    </row>
    <row r="47" spans="1:2" ht="13.5" thickBot="1">
      <c r="A47" s="16"/>
      <c r="B47" s="12"/>
    </row>
    <row r="48" spans="2:3" ht="39" thickBot="1">
      <c r="B48" s="6" t="s">
        <v>17</v>
      </c>
      <c r="C48" s="27" t="s">
        <v>97</v>
      </c>
    </row>
    <row r="49" spans="2:3" ht="26.25" thickBot="1">
      <c r="B49" s="6" t="s">
        <v>18</v>
      </c>
      <c r="C49" s="28" t="s">
        <v>19</v>
      </c>
    </row>
    <row r="50" spans="1:3" ht="12.75">
      <c r="A50" s="16"/>
      <c r="B50" s="62"/>
      <c r="C50" s="16"/>
    </row>
    <row r="51" spans="1:2" ht="12.75">
      <c r="A51" s="16"/>
      <c r="B51" s="10"/>
    </row>
    <row r="52" spans="1:2" ht="15.75">
      <c r="A52" s="16"/>
      <c r="B52" s="13" t="s">
        <v>20</v>
      </c>
    </row>
    <row r="53" ht="12.75">
      <c r="B53" s="10"/>
    </row>
    <row r="54" ht="12.75">
      <c r="B54" s="10" t="s">
        <v>21</v>
      </c>
    </row>
    <row r="55" spans="2:3" ht="13.5" thickBot="1">
      <c r="B55" s="10"/>
      <c r="C55" s="16"/>
    </row>
    <row r="56" spans="2:4" ht="25.5">
      <c r="B56" s="7" t="s">
        <v>22</v>
      </c>
      <c r="C56" s="65" t="s">
        <v>23</v>
      </c>
      <c r="D56" s="66" t="s">
        <v>24</v>
      </c>
    </row>
    <row r="57" spans="2:4" ht="12.75">
      <c r="B57" s="8" t="s">
        <v>98</v>
      </c>
      <c r="C57" s="20" t="s">
        <v>67</v>
      </c>
      <c r="D57" s="17" t="s">
        <v>26</v>
      </c>
    </row>
    <row r="58" spans="2:4" ht="25.5">
      <c r="B58" s="8" t="s">
        <v>68</v>
      </c>
      <c r="C58" s="60" t="s">
        <v>71</v>
      </c>
      <c r="D58" s="17" t="s">
        <v>26</v>
      </c>
    </row>
    <row r="59" spans="2:4" ht="12.75">
      <c r="B59" s="8" t="s">
        <v>69</v>
      </c>
      <c r="C59" s="60" t="s">
        <v>72</v>
      </c>
      <c r="D59" s="17" t="s">
        <v>26</v>
      </c>
    </row>
    <row r="60" spans="2:4" ht="13.5" thickBot="1">
      <c r="B60" s="5" t="s">
        <v>70</v>
      </c>
      <c r="C60" s="67" t="s">
        <v>73</v>
      </c>
      <c r="D60" s="18" t="s">
        <v>26</v>
      </c>
    </row>
    <row r="61" spans="2:5" ht="12.75">
      <c r="B61" s="10" t="s">
        <v>99</v>
      </c>
      <c r="C61" s="72" t="s">
        <v>100</v>
      </c>
      <c r="D61" s="16" t="s">
        <v>26</v>
      </c>
      <c r="E61" s="23"/>
    </row>
    <row r="62" spans="2:5" ht="12.75">
      <c r="B62" s="10"/>
      <c r="C62" s="16"/>
      <c r="D62" s="16"/>
      <c r="E62" s="16"/>
    </row>
    <row r="63" spans="2:5" ht="12.75">
      <c r="B63" s="10"/>
      <c r="C63" s="16"/>
      <c r="D63" s="16"/>
      <c r="E63" s="16"/>
    </row>
    <row r="64" spans="2:5" ht="12.75">
      <c r="B64" s="10"/>
      <c r="C64" s="16"/>
      <c r="D64" s="16"/>
      <c r="E64" s="16"/>
    </row>
    <row r="65" spans="2:5" ht="12.75">
      <c r="B65" s="10"/>
      <c r="C65" s="16"/>
      <c r="D65" s="16"/>
      <c r="E65" s="16"/>
    </row>
    <row r="66" spans="2:5" ht="12.75">
      <c r="B66" s="10" t="s">
        <v>25</v>
      </c>
      <c r="C66" s="16"/>
      <c r="D66" s="16"/>
      <c r="E66" s="16"/>
    </row>
    <row r="67" spans="2:3" ht="13.5" thickBot="1">
      <c r="B67" s="12"/>
      <c r="C67" s="22"/>
    </row>
    <row r="68" spans="2:4" ht="26.25" thickBot="1">
      <c r="B68" s="14" t="s">
        <v>22</v>
      </c>
      <c r="C68" s="58" t="s">
        <v>23</v>
      </c>
      <c r="D68" s="57" t="s">
        <v>24</v>
      </c>
    </row>
    <row r="69" spans="2:4" ht="25.5">
      <c r="B69" s="11" t="s">
        <v>76</v>
      </c>
      <c r="C69" s="68" t="s">
        <v>77</v>
      </c>
      <c r="D69" s="17" t="s">
        <v>26</v>
      </c>
    </row>
    <row r="70" spans="2:4" ht="12.75">
      <c r="B70" s="8" t="s">
        <v>75</v>
      </c>
      <c r="C70" s="20" t="s">
        <v>78</v>
      </c>
      <c r="D70" s="17" t="s">
        <v>26</v>
      </c>
    </row>
    <row r="71" spans="2:4" ht="13.5" thickBot="1">
      <c r="B71" s="5" t="s">
        <v>74</v>
      </c>
      <c r="C71" s="21" t="s">
        <v>79</v>
      </c>
      <c r="D71" s="18" t="s">
        <v>26</v>
      </c>
    </row>
    <row r="72" spans="2:5" ht="12.75">
      <c r="B72" s="10"/>
      <c r="C72" s="16"/>
      <c r="D72" s="16"/>
      <c r="E72" s="16"/>
    </row>
    <row r="73" spans="2:5" ht="13.5" thickBot="1">
      <c r="B73" s="12"/>
      <c r="C73" s="22"/>
      <c r="D73" s="16"/>
      <c r="E73" s="16"/>
    </row>
    <row r="74" spans="2:3" ht="13.5" thickBot="1">
      <c r="B74" s="6" t="s">
        <v>27</v>
      </c>
      <c r="C74" s="41" t="s">
        <v>60</v>
      </c>
    </row>
    <row r="75" ht="12.75">
      <c r="B75" s="10"/>
    </row>
    <row r="76" ht="12.75">
      <c r="B76" s="10"/>
    </row>
    <row r="77" ht="15.75">
      <c r="B77" s="13" t="s">
        <v>28</v>
      </c>
    </row>
    <row r="78" ht="13.5" thickBot="1">
      <c r="B78" s="12"/>
    </row>
    <row r="79" spans="2:3" ht="26.25" thickBot="1">
      <c r="B79" s="6" t="s">
        <v>29</v>
      </c>
      <c r="C79" s="9" t="s">
        <v>30</v>
      </c>
    </row>
    <row r="80" spans="2:3" ht="12.75">
      <c r="B80" s="10"/>
      <c r="C80" s="16"/>
    </row>
    <row r="81" ht="12.75">
      <c r="B81" s="10" t="s">
        <v>31</v>
      </c>
    </row>
    <row r="82" ht="13.5" thickBot="1">
      <c r="B82" s="12"/>
    </row>
    <row r="83" spans="2:3" ht="12.75">
      <c r="B83" s="11" t="s">
        <v>32</v>
      </c>
      <c r="C83" s="26">
        <f>178043+9833+7741</f>
        <v>195617</v>
      </c>
    </row>
    <row r="84" spans="2:3" ht="12.75">
      <c r="B84" s="8" t="s">
        <v>33</v>
      </c>
      <c r="C84" s="30">
        <f>245200+13887+14802</f>
        <v>273889</v>
      </c>
    </row>
    <row r="85" spans="2:3" ht="13.5" thickBot="1">
      <c r="B85" s="5" t="s">
        <v>80</v>
      </c>
      <c r="C85" s="31">
        <f>C83-C84</f>
        <v>-78272</v>
      </c>
    </row>
    <row r="86" spans="2:3" ht="12.75">
      <c r="B86" s="10"/>
      <c r="C86" s="16"/>
    </row>
    <row r="87" spans="2:3" ht="13.5" thickBot="1">
      <c r="B87" s="12"/>
      <c r="C87" s="22"/>
    </row>
    <row r="88" spans="2:3" ht="12.75">
      <c r="B88" s="11" t="s">
        <v>34</v>
      </c>
      <c r="C88" s="24"/>
    </row>
    <row r="89" spans="2:3" ht="25.5">
      <c r="B89" s="69" t="s">
        <v>81</v>
      </c>
      <c r="C89" s="32">
        <f>-78272/487471</f>
        <v>-0.16056750042566634</v>
      </c>
    </row>
    <row r="90" spans="2:3" ht="25.5">
      <c r="B90" s="69" t="s">
        <v>82</v>
      </c>
      <c r="C90" s="32">
        <f>-76398/433811</f>
        <v>-0.17610895067206686</v>
      </c>
    </row>
    <row r="91" spans="2:3" ht="25.5">
      <c r="B91" s="69" t="s">
        <v>83</v>
      </c>
      <c r="C91" s="32">
        <f>-67157/78065</f>
        <v>-0.8602702875808621</v>
      </c>
    </row>
    <row r="92" spans="2:3" ht="25.5">
      <c r="B92" s="69" t="s">
        <v>84</v>
      </c>
      <c r="C92" s="32">
        <f>572520/487471</f>
        <v>1.174469865899715</v>
      </c>
    </row>
    <row r="93" spans="2:3" ht="25.5">
      <c r="B93" s="69" t="s">
        <v>85</v>
      </c>
      <c r="C93" s="32">
        <f>1352/305526</f>
        <v>0.0044251553059314105</v>
      </c>
    </row>
    <row r="94" spans="2:3" ht="25.5">
      <c r="B94" s="69" t="s">
        <v>86</v>
      </c>
      <c r="C94" s="32">
        <f>(94308-28202)/305526</f>
        <v>0.2163678377617617</v>
      </c>
    </row>
    <row r="95" spans="2:3" ht="26.25" thickBot="1">
      <c r="B95" s="70" t="s">
        <v>87</v>
      </c>
      <c r="C95" s="31">
        <f>94308-305526</f>
        <v>-211218</v>
      </c>
    </row>
    <row r="96" spans="2:3" ht="12.75">
      <c r="B96" s="10"/>
      <c r="C96" s="16"/>
    </row>
    <row r="97" spans="2:3" ht="13.5" thickBot="1">
      <c r="B97" s="12"/>
      <c r="C97" s="22"/>
    </row>
    <row r="98" spans="2:3" ht="12.75">
      <c r="B98" s="42" t="s">
        <v>35</v>
      </c>
      <c r="C98" s="43">
        <v>25000</v>
      </c>
    </row>
    <row r="99" spans="2:3" ht="12.75">
      <c r="B99" s="39" t="s">
        <v>36</v>
      </c>
      <c r="C99" s="30">
        <v>12000</v>
      </c>
    </row>
    <row r="100" spans="2:3" ht="12.75">
      <c r="B100" s="39" t="s">
        <v>89</v>
      </c>
      <c r="C100" s="30">
        <f>12500*36027/1000</f>
        <v>450337.5</v>
      </c>
    </row>
    <row r="101" spans="2:3" ht="13.5" thickBot="1">
      <c r="B101" s="34" t="s">
        <v>90</v>
      </c>
      <c r="C101" s="40" t="s">
        <v>60</v>
      </c>
    </row>
    <row r="102" spans="2:3" ht="12.75">
      <c r="B102" s="10"/>
      <c r="C102" s="16"/>
    </row>
    <row r="103" spans="2:3" ht="13.5" thickBot="1">
      <c r="B103" s="12"/>
      <c r="C103" s="22"/>
    </row>
    <row r="104" spans="2:3" ht="26.25" thickBot="1">
      <c r="B104" s="45" t="s">
        <v>37</v>
      </c>
      <c r="C104" s="27" t="s">
        <v>60</v>
      </c>
    </row>
    <row r="105" spans="2:3" ht="12.75">
      <c r="B105" s="10"/>
      <c r="C105" s="16"/>
    </row>
    <row r="106" spans="2:3" ht="12.75">
      <c r="B106" s="10"/>
      <c r="C106" s="16"/>
    </row>
    <row r="107" spans="2:3" ht="12.75">
      <c r="B107" s="10" t="s">
        <v>38</v>
      </c>
      <c r="C107" s="16"/>
    </row>
    <row r="108" spans="2:3" ht="13.5" thickBot="1">
      <c r="B108" s="12"/>
      <c r="C108" s="22"/>
    </row>
    <row r="109" spans="2:3" ht="12.75">
      <c r="B109" s="11" t="s">
        <v>39</v>
      </c>
      <c r="C109" s="24"/>
    </row>
    <row r="110" spans="2:3" ht="25.5">
      <c r="B110" s="8" t="s">
        <v>95</v>
      </c>
      <c r="C110" s="50" t="s">
        <v>96</v>
      </c>
    </row>
    <row r="111" spans="2:3" ht="26.25" thickBot="1">
      <c r="B111" s="5" t="s">
        <v>93</v>
      </c>
      <c r="C111" s="33" t="s">
        <v>94</v>
      </c>
    </row>
    <row r="112" ht="12.75">
      <c r="B112" s="10"/>
    </row>
    <row r="113" ht="13.5" thickBot="1">
      <c r="B113" s="12"/>
    </row>
    <row r="114" spans="2:3" ht="26.25" thickBot="1">
      <c r="B114" s="44" t="s">
        <v>40</v>
      </c>
      <c r="C114" s="27" t="s">
        <v>60</v>
      </c>
    </row>
    <row r="115" ht="12.75">
      <c r="C115" s="52"/>
    </row>
    <row r="116" ht="13.5" thickBot="1">
      <c r="C116" s="52"/>
    </row>
    <row r="117" spans="2:3" ht="12.75">
      <c r="B117" s="3" t="s">
        <v>41</v>
      </c>
      <c r="C117" s="53" t="s">
        <v>60</v>
      </c>
    </row>
    <row r="118" spans="2:3" ht="12.75">
      <c r="B118" s="4" t="s">
        <v>42</v>
      </c>
      <c r="C118" s="25" t="s">
        <v>60</v>
      </c>
    </row>
    <row r="119" spans="2:3" ht="12.75">
      <c r="B119" s="4" t="s">
        <v>43</v>
      </c>
      <c r="C119" s="25" t="s">
        <v>60</v>
      </c>
    </row>
    <row r="120" spans="2:3" ht="125.25" customHeight="1" thickBot="1">
      <c r="B120" s="54" t="s">
        <v>44</v>
      </c>
      <c r="C120" s="49" t="s">
        <v>101</v>
      </c>
    </row>
    <row r="124" spans="2:3" ht="12.75">
      <c r="B124" s="15" t="s">
        <v>88</v>
      </c>
      <c r="C124" s="52" t="s">
        <v>61</v>
      </c>
    </row>
  </sheetData>
  <sheetProtection/>
  <hyperlinks>
    <hyperlink ref="C14" r:id="rId1" display="rakovac@alasrakovac.co.yu"/>
  </hyperlinks>
  <printOptions/>
  <pageMargins left="0.75" right="0.75" top="1" bottom="1" header="0.5" footer="0.5"/>
  <pageSetup horizontalDpi="600" verticalDpi="600" orientation="portrait" paperSize="9" scale="7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Alas Holding a.d.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Sead Djakovac</dc:creator>
  <cp:keywords/>
  <dc:description/>
  <cp:lastModifiedBy>ja</cp:lastModifiedBy>
  <cp:lastPrinted>2007-08-15T14:46:08Z</cp:lastPrinted>
  <dcterms:created xsi:type="dcterms:W3CDTF">2007-08-15T09:14:31Z</dcterms:created>
  <dcterms:modified xsi:type="dcterms:W3CDTF">2008-04-15T11:38:06Z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