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BANKE" sheetId="1" r:id="rId1"/>
  </sheets>
  <definedNames>
    <definedName name="_xlnm.Print_Area" localSheetId="0">'BANKE'!$A$1:$L$106</definedName>
  </definedNames>
  <calcPr fullCalcOnLoad="1"/>
</workbook>
</file>

<file path=xl/sharedStrings.xml><?xml version="1.0" encoding="utf-8"?>
<sst xmlns="http://schemas.openxmlformats.org/spreadsheetml/2006/main" count="143" uniqueCount="131">
  <si>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</si>
  <si>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</si>
  <si>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</si>
  <si>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</si>
  <si>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</si>
  <si>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</si>
  <si>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</si>
  <si>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</si>
  <si>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</si>
  <si>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</si>
  <si>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</si>
  <si>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</si>
  <si>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</si>
  <si>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</si>
  <si>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</si>
  <si>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</si>
  <si>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Обавезе по основу ХОВ</t>
  </si>
  <si>
    <t>Обавезе из добитка</t>
  </si>
  <si>
    <t>Пласмани комитентима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</si>
  <si>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</si>
  <si>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</si>
  <si>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</si>
  <si>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</si>
  <si>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</si>
  <si>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</si>
  <si>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</si>
  <si>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</si>
  <si>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</si>
  <si>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</si>
  <si>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</si>
  <si>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</si>
  <si>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</si>
  <si>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</si>
  <si>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</si>
  <si>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</si>
  <si>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</si>
  <si>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</si>
  <si>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</si>
  <si>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</si>
  <si>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</si>
  <si>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</si>
  <si>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</si>
  <si>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</si>
  <si>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ПРИХОДИ И РАСХОДИ РЕДОВНОГ ПОСЛОВАЊА</t>
  </si>
  <si>
    <t>Приходи од камата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</si>
  <si>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</si>
  <si>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</si>
  <si>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</si>
  <si>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</si>
  <si>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</si>
  <si>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</si>
  <si>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</si>
  <si>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</si>
  <si>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</si>
  <si>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</si>
  <si>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</si>
  <si>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</si>
  <si>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</si>
  <si>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</si>
  <si>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</si>
  <si>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</si>
  <si>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</si>
  <si>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</si>
  <si>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</si>
  <si>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</si>
  <si>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</si>
  <si>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</si>
  <si>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Порез на добит</t>
  </si>
  <si>
    <t>IV Нето прилив / одлив готовине из активности финансирања</t>
  </si>
  <si>
    <t>ИЗВЕШТАЈ О ТОКОВИМА ГОТОВИНЕ ( у 000 дин)</t>
  </si>
  <si>
    <t>Обавезе према банкама у земљи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</si>
  <si>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</si>
  <si>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</si>
  <si>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</si>
  <si>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</si>
  <si>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</si>
  <si>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</si>
  <si>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</si>
  <si>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</si>
  <si>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</si>
  <si>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</si>
  <si>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</si>
  <si>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</si>
  <si>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</si>
  <si>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</si>
  <si>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</si>
  <si>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</si>
  <si>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</si>
  <si>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</si>
  <si>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</si>
  <si>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</si>
  <si>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</si>
  <si>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</si>
  <si>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</si>
  <si>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</si>
  <si>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</si>
  <si>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</si>
  <si>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</si>
  <si>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</si>
  <si>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</si>
  <si>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</si>
  <si>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ПРИВРЕДНА БАНКА БЕОГРАД А.Д.  БЕОГРАД</t>
  </si>
  <si>
    <t>ПББ АД</t>
  </si>
  <si>
    <t>Остале обавезе и пасивна временска разграничења</t>
  </si>
  <si>
    <t>Чедо Петровић</t>
  </si>
  <si>
    <t>ИЗВОД ИЗ ФИНАНСИЈСКИХ ИЗВЕШТАЈА ЗА 2007. ГОДИНУ</t>
  </si>
  <si>
    <t>2007.</t>
  </si>
  <si>
    <t>БУЛ. ОСЛОБОЂЕЊА бр.4</t>
  </si>
  <si>
    <t>ДОБИТ ЗА 2007.ГОДИНУ у износу од 199.740 хиљ.динара</t>
  </si>
  <si>
    <t>Потраживања за камату и накнаду</t>
  </si>
  <si>
    <t>Улагања у ХОВ које се држе до доспећа</t>
  </si>
  <si>
    <t>I Приливи гот. из пословних активности</t>
  </si>
  <si>
    <t>II Одливи гот. из пословних активности</t>
  </si>
  <si>
    <t>Нето добитак / губитак од продаје ХОВ и учешћа</t>
  </si>
  <si>
    <t>III Нето прилив / одлив готовине по основу ХОВ</t>
  </si>
  <si>
    <t>Д.СВЕГА НЕТО ОДЛИВИ ГОТОВИНЕ</t>
  </si>
  <si>
    <t>Ђ./Е .НЕТО ПОВЕЋАЊЕ/СМАЊЕЊЕ ГОТ.</t>
  </si>
  <si>
    <t>Ж. ГОТОВИНА НА ПОЧЕТКУ ГОДИНЕ</t>
  </si>
  <si>
    <t>Г.СВЕГА НЕТО ПРИЛИВИ ГОТОВИНЕ</t>
  </si>
  <si>
    <t>А. ТОКОВИ ГОТОВИНЕ ИЗ ПОСЛОВНИХ АКТИВНОСТИ</t>
  </si>
  <si>
    <t>Члан Извршног одбора банке</t>
  </si>
  <si>
    <t>Дарко Дрињаковић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</si>
  <si>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</si>
  <si>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Готовина и готовински еквиваленти</t>
  </si>
  <si>
    <t>Обавезе по основу текућег пореза на добитак</t>
  </si>
  <si>
    <r>
      <t xml:space="preserve">III ЗАКЉУЧНО МИШЉЕЊЕ РЕВИЗОРА DELOITTE О ФИНАНСИЈСКИМ ИЗВЕШТАЈИМА: 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финансијски положај Банке на дан 31.12.2007.године, као и резултате њеног пословања, промене на капиталу и токове готовине за годину која се завршила на тај дан, у складу са Законом о рачуноводству и ревизији РС, прописимa Народне банке Србије који регулишу финансијско извештавање банака и основама за састављање финансијских извештаја обелодањеним у напоменама уз финансијске извештаје.</t>
    </r>
  </si>
  <si>
    <t>V МЕСТО И ВРЕМЕ ГДЕ СЕ МОЖЕ ИЗВРШИТИ УВИД У ФИНАНСИЈСКЕ ИЗВЕШТАЈЕ И ИЗВЕШТАЈ РЕВИЗОРА</t>
  </si>
  <si>
    <t>45,67 din.</t>
  </si>
  <si>
    <t>84,49 din.</t>
  </si>
  <si>
    <t>Увид се може извршити сваког радног дана  од 09- 17 часова у седишту банке Београд, Булевар ослобођења бр.4 .</t>
  </si>
  <si>
    <t>Веб адреса на којој ће бити објављен Извод из финансијског извештаја за 2007. годину: www.pbbad.com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</si>
</sst>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0" customWidth="1"/>
    <col min="2" max="2" width="25.28125" style="0" customWidth="1"/>
    <col min="3" max="3" width="8.8515625" style="0" customWidth="1"/>
    <col min="4" max="4" width="12.7109375" style="0" customWidth="1"/>
    <col min="5" max="5" width="11.00390625" style="0" customWidth="1"/>
    <col min="6" max="6" width="11.28125" style="0" customWidth="1"/>
    <col min="7" max="7" width="12.57421875" style="0" customWidth="1"/>
    <col min="8" max="8" width="14.00390625" style="0" customWidth="1"/>
    <col min="9" max="9" width="13.00390625" style="0" customWidth="1"/>
    <col min="10" max="10" width="10.7109375" style="0" customWidth="1"/>
    <col min="11" max="11" width="11.00390625" style="0" customWidth="1"/>
    <col min="12" max="12" width="3.00390625" style="0" customWidth="1"/>
  </cols>
  <sheetData>
    <row r="1" spans="2:11" ht="37.5" customHeight="1">
      <c r="B1" s="92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0.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93" t="s">
        <v>105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12" customHeight="1">
      <c r="B4" s="21"/>
      <c r="C4" s="21"/>
      <c r="D4" s="22"/>
      <c r="E4" s="22"/>
      <c r="F4" s="22"/>
      <c r="G4" s="22"/>
      <c r="H4" s="22"/>
      <c r="I4" s="22"/>
      <c r="J4" s="21"/>
      <c r="K4" s="21"/>
    </row>
    <row r="5" spans="2:11" ht="12.75">
      <c r="B5" s="93" t="s">
        <v>101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20"/>
    </row>
    <row r="7" spans="2:11" ht="12.75">
      <c r="B7" s="94" t="s">
        <v>0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2.75">
      <c r="B8" s="95" t="s">
        <v>1</v>
      </c>
      <c r="C8" s="95"/>
      <c r="D8" s="96" t="s">
        <v>102</v>
      </c>
      <c r="E8" s="97"/>
      <c r="F8" s="97"/>
      <c r="G8" s="98"/>
      <c r="H8" s="95" t="s">
        <v>2</v>
      </c>
      <c r="I8" s="95"/>
      <c r="J8" s="96">
        <v>7051093</v>
      </c>
      <c r="K8" s="98"/>
    </row>
    <row r="9" spans="2:11" ht="12.75">
      <c r="B9" s="95" t="s">
        <v>3</v>
      </c>
      <c r="C9" s="95"/>
      <c r="D9" s="96" t="s">
        <v>107</v>
      </c>
      <c r="E9" s="97"/>
      <c r="F9" s="97"/>
      <c r="G9" s="98"/>
      <c r="H9" s="95" t="s">
        <v>4</v>
      </c>
      <c r="I9" s="95"/>
      <c r="J9" s="96">
        <v>100002573</v>
      </c>
      <c r="K9" s="98"/>
    </row>
    <row r="10" ht="7.5" customHeight="1"/>
    <row r="11" spans="2:11" ht="12.75">
      <c r="B11" s="99" t="s">
        <v>11</v>
      </c>
      <c r="C11" s="99"/>
      <c r="D11" s="99"/>
      <c r="E11" s="99"/>
      <c r="F11" s="99"/>
      <c r="G11" s="99"/>
      <c r="H11" s="99"/>
      <c r="I11" s="99"/>
      <c r="J11" s="99"/>
      <c r="K11" s="99"/>
    </row>
    <row r="13" spans="2:11" ht="12.75">
      <c r="B13" s="100" t="s">
        <v>5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 ht="12.75">
      <c r="B14" s="101" t="s">
        <v>6</v>
      </c>
      <c r="C14" s="101"/>
      <c r="D14" s="101"/>
      <c r="E14" s="4" t="s">
        <v>7</v>
      </c>
      <c r="F14" s="4" t="s">
        <v>106</v>
      </c>
      <c r="G14" s="102" t="s">
        <v>8</v>
      </c>
      <c r="H14" s="102"/>
      <c r="I14" s="102"/>
      <c r="J14" s="4" t="s">
        <v>7</v>
      </c>
      <c r="K14" s="4" t="s">
        <v>106</v>
      </c>
    </row>
    <row r="15" spans="2:11" ht="14.25" customHeight="1">
      <c r="B15" s="103" t="s">
        <v>123</v>
      </c>
      <c r="C15" s="104"/>
      <c r="D15" s="104"/>
      <c r="E15" s="23">
        <v>901700</v>
      </c>
      <c r="F15" s="23">
        <v>1344886</v>
      </c>
      <c r="G15" s="105" t="s">
        <v>12</v>
      </c>
      <c r="H15" s="105"/>
      <c r="I15" s="105"/>
      <c r="J15" s="23"/>
      <c r="K15" s="23"/>
    </row>
    <row r="16" spans="2:11" ht="12.75">
      <c r="B16" s="103" t="s">
        <v>13</v>
      </c>
      <c r="C16" s="103"/>
      <c r="D16" s="103"/>
      <c r="E16" s="106">
        <v>3957620</v>
      </c>
      <c r="F16" s="106">
        <v>5500610</v>
      </c>
      <c r="G16" s="104" t="s">
        <v>70</v>
      </c>
      <c r="H16" s="104"/>
      <c r="I16" s="104"/>
      <c r="J16" s="23">
        <v>627116</v>
      </c>
      <c r="K16" s="23">
        <v>1807638</v>
      </c>
    </row>
    <row r="17" spans="2:11" ht="12.75">
      <c r="B17" s="103"/>
      <c r="C17" s="103"/>
      <c r="D17" s="103"/>
      <c r="E17" s="106"/>
      <c r="F17" s="106"/>
      <c r="G17" s="104" t="s">
        <v>14</v>
      </c>
      <c r="H17" s="104"/>
      <c r="I17" s="104"/>
      <c r="J17" s="23">
        <v>5245614</v>
      </c>
      <c r="K17" s="23">
        <v>6480513</v>
      </c>
    </row>
    <row r="18" spans="2:11" ht="15" customHeight="1">
      <c r="B18" s="103"/>
      <c r="C18" s="103"/>
      <c r="D18" s="103"/>
      <c r="E18" s="106"/>
      <c r="F18" s="106"/>
      <c r="G18" s="104" t="s">
        <v>15</v>
      </c>
      <c r="H18" s="104"/>
      <c r="I18" s="104"/>
      <c r="J18" s="23">
        <v>16696</v>
      </c>
      <c r="K18" s="23">
        <v>42507</v>
      </c>
    </row>
    <row r="19" spans="2:11" ht="16.5" customHeight="1">
      <c r="B19" s="103" t="s">
        <v>109</v>
      </c>
      <c r="C19" s="104"/>
      <c r="D19" s="104"/>
      <c r="E19" s="23">
        <v>30042</v>
      </c>
      <c r="F19" s="23">
        <v>18614</v>
      </c>
      <c r="G19" s="104" t="s">
        <v>16</v>
      </c>
      <c r="H19" s="104"/>
      <c r="I19" s="104"/>
      <c r="J19" s="23"/>
      <c r="K19" s="23"/>
    </row>
    <row r="20" spans="2:11" ht="12.75">
      <c r="B20" s="104" t="s">
        <v>87</v>
      </c>
      <c r="C20" s="104"/>
      <c r="D20" s="104"/>
      <c r="E20" s="23">
        <v>226843</v>
      </c>
      <c r="F20" s="23">
        <v>13976</v>
      </c>
      <c r="G20" s="104" t="s">
        <v>17</v>
      </c>
      <c r="H20" s="104"/>
      <c r="I20" s="104"/>
      <c r="J20" s="23"/>
      <c r="K20" s="23">
        <v>430</v>
      </c>
    </row>
    <row r="21" spans="2:11" ht="14.25" customHeight="1">
      <c r="B21" s="104" t="s">
        <v>18</v>
      </c>
      <c r="C21" s="104"/>
      <c r="D21" s="104"/>
      <c r="E21" s="23">
        <v>2508673</v>
      </c>
      <c r="F21" s="23">
        <v>3850786</v>
      </c>
      <c r="G21" s="103" t="s">
        <v>124</v>
      </c>
      <c r="H21" s="104"/>
      <c r="I21" s="104"/>
      <c r="J21" s="23">
        <v>5652</v>
      </c>
      <c r="K21" s="23"/>
    </row>
    <row r="22" spans="2:11" ht="37.5" customHeight="1">
      <c r="B22" s="103" t="s">
        <v>19</v>
      </c>
      <c r="C22" s="104"/>
      <c r="D22" s="104"/>
      <c r="E22" s="23">
        <v>145513</v>
      </c>
      <c r="F22" s="23">
        <v>146279</v>
      </c>
      <c r="G22" s="103" t="s">
        <v>20</v>
      </c>
      <c r="H22" s="104"/>
      <c r="I22" s="104"/>
      <c r="J22" s="23"/>
      <c r="K22" s="23"/>
    </row>
    <row r="23" spans="2:11" ht="14.25" customHeight="1">
      <c r="B23" s="103" t="s">
        <v>110</v>
      </c>
      <c r="C23" s="104"/>
      <c r="D23" s="104"/>
      <c r="E23" s="23">
        <v>31850</v>
      </c>
      <c r="F23" s="23">
        <v>22164</v>
      </c>
      <c r="G23" s="6" t="s">
        <v>21</v>
      </c>
      <c r="H23" s="40"/>
      <c r="I23" s="39"/>
      <c r="J23" s="23">
        <v>43356</v>
      </c>
      <c r="K23" s="23">
        <v>299988</v>
      </c>
    </row>
    <row r="24" spans="2:11" ht="15" customHeight="1">
      <c r="B24" s="103" t="s">
        <v>22</v>
      </c>
      <c r="C24" s="104"/>
      <c r="D24" s="104"/>
      <c r="E24" s="106">
        <v>4836</v>
      </c>
      <c r="F24" s="106">
        <v>9740</v>
      </c>
      <c r="G24" s="104" t="s">
        <v>23</v>
      </c>
      <c r="H24" s="104"/>
      <c r="I24" s="104"/>
      <c r="J24" s="23">
        <v>31363</v>
      </c>
      <c r="K24" s="23">
        <v>42241</v>
      </c>
    </row>
    <row r="25" spans="2:11" ht="16.5" customHeight="1">
      <c r="B25" s="104"/>
      <c r="C25" s="104"/>
      <c r="D25" s="104"/>
      <c r="E25" s="106"/>
      <c r="F25" s="106"/>
      <c r="G25" s="103" t="s">
        <v>103</v>
      </c>
      <c r="H25" s="104"/>
      <c r="I25" s="104"/>
      <c r="J25" s="23">
        <v>14623</v>
      </c>
      <c r="K25" s="23">
        <v>468643</v>
      </c>
    </row>
    <row r="26" spans="2:11" ht="25.5" customHeight="1">
      <c r="B26" s="103" t="s">
        <v>25</v>
      </c>
      <c r="C26" s="103"/>
      <c r="D26" s="103"/>
      <c r="E26" s="23"/>
      <c r="F26" s="23">
        <v>28232</v>
      </c>
      <c r="G26" s="103" t="s">
        <v>24</v>
      </c>
      <c r="H26" s="103"/>
      <c r="I26" s="103"/>
      <c r="J26" s="23">
        <v>1032</v>
      </c>
      <c r="K26" s="23">
        <v>5234</v>
      </c>
    </row>
    <row r="27" spans="2:11" ht="13.5" customHeight="1">
      <c r="B27" s="103" t="s">
        <v>27</v>
      </c>
      <c r="C27" s="103"/>
      <c r="D27" s="103"/>
      <c r="E27" s="23"/>
      <c r="F27" s="23">
        <v>11332</v>
      </c>
      <c r="G27" s="105" t="s">
        <v>26</v>
      </c>
      <c r="H27" s="105"/>
      <c r="I27" s="105"/>
      <c r="J27" s="23">
        <f>SUM(J16:J26)</f>
        <v>5985452</v>
      </c>
      <c r="K27" s="23">
        <f>SUM(K16:K26)</f>
        <v>9147194</v>
      </c>
    </row>
    <row r="28" spans="2:11" ht="13.5" customHeight="1">
      <c r="B28" s="103" t="s">
        <v>29</v>
      </c>
      <c r="C28" s="103"/>
      <c r="D28" s="103"/>
      <c r="E28" s="23"/>
      <c r="F28" s="23"/>
      <c r="G28" s="105" t="s">
        <v>28</v>
      </c>
      <c r="H28" s="105"/>
      <c r="I28" s="105"/>
      <c r="J28" s="24"/>
      <c r="K28" s="24"/>
    </row>
    <row r="29" spans="2:11" ht="13.5" customHeight="1">
      <c r="B29" s="104" t="s">
        <v>31</v>
      </c>
      <c r="C29" s="104"/>
      <c r="D29" s="104"/>
      <c r="E29" s="23">
        <v>43883</v>
      </c>
      <c r="F29" s="23">
        <v>96123</v>
      </c>
      <c r="G29" s="104" t="s">
        <v>30</v>
      </c>
      <c r="H29" s="104"/>
      <c r="I29" s="104"/>
      <c r="J29" s="23">
        <v>2295143</v>
      </c>
      <c r="K29" s="23">
        <v>2342277</v>
      </c>
    </row>
    <row r="30" spans="2:11" ht="13.5" customHeight="1">
      <c r="B30" s="104" t="s">
        <v>33</v>
      </c>
      <c r="C30" s="104"/>
      <c r="D30" s="104"/>
      <c r="E30" s="23"/>
      <c r="F30" s="23"/>
      <c r="G30" s="104" t="s">
        <v>32</v>
      </c>
      <c r="H30" s="104"/>
      <c r="I30" s="104"/>
      <c r="J30" s="23">
        <v>219128</v>
      </c>
      <c r="K30" s="23">
        <v>198937</v>
      </c>
    </row>
    <row r="31" spans="2:11" ht="13.5" customHeight="1">
      <c r="B31" s="104" t="s">
        <v>35</v>
      </c>
      <c r="C31" s="104"/>
      <c r="D31" s="104"/>
      <c r="E31" s="23">
        <v>677633</v>
      </c>
      <c r="F31" s="23">
        <v>721211</v>
      </c>
      <c r="G31" s="104" t="s">
        <v>34</v>
      </c>
      <c r="H31" s="104"/>
      <c r="I31" s="104"/>
      <c r="J31" s="23">
        <v>53550</v>
      </c>
      <c r="K31" s="23">
        <v>199740</v>
      </c>
    </row>
    <row r="32" spans="2:11" ht="13.5" customHeight="1">
      <c r="B32" s="104" t="s">
        <v>36</v>
      </c>
      <c r="C32" s="104"/>
      <c r="D32" s="104"/>
      <c r="E32" s="23">
        <v>24680</v>
      </c>
      <c r="F32" s="23">
        <v>124195</v>
      </c>
      <c r="G32" s="105" t="s">
        <v>38</v>
      </c>
      <c r="H32" s="105"/>
      <c r="I32" s="105"/>
      <c r="J32" s="23">
        <f>SUM(J29:J31)</f>
        <v>2567821</v>
      </c>
      <c r="K32" s="23">
        <f>SUM(K29:K31)</f>
        <v>2740954</v>
      </c>
    </row>
    <row r="33" spans="2:11" ht="13.5" customHeight="1">
      <c r="B33" s="104" t="s">
        <v>37</v>
      </c>
      <c r="C33" s="104"/>
      <c r="D33" s="104"/>
      <c r="E33" s="23"/>
      <c r="F33" s="23"/>
      <c r="G33" s="105" t="s">
        <v>41</v>
      </c>
      <c r="H33" s="105"/>
      <c r="I33" s="105"/>
      <c r="J33" s="23">
        <f>J27+J32</f>
        <v>8553273</v>
      </c>
      <c r="K33" s="23">
        <f>K27+K32</f>
        <v>11888148</v>
      </c>
    </row>
    <row r="34" spans="2:11" ht="13.5" customHeight="1">
      <c r="B34" s="104" t="s">
        <v>39</v>
      </c>
      <c r="C34" s="104"/>
      <c r="D34" s="104"/>
      <c r="E34" s="23"/>
      <c r="F34" s="23"/>
      <c r="G34" s="105" t="s">
        <v>42</v>
      </c>
      <c r="H34" s="105"/>
      <c r="I34" s="105"/>
      <c r="J34" s="23">
        <v>2884292</v>
      </c>
      <c r="K34" s="23">
        <v>7656534</v>
      </c>
    </row>
    <row r="35" spans="2:11" ht="13.5" customHeight="1">
      <c r="B35" s="108" t="s">
        <v>40</v>
      </c>
      <c r="C35" s="109"/>
      <c r="D35" s="110"/>
      <c r="E35" s="23">
        <f>SUM(E15:E34)</f>
        <v>8553273</v>
      </c>
      <c r="F35" s="23">
        <f>SUM(F15:F34)</f>
        <v>11888148</v>
      </c>
      <c r="G35" s="107"/>
      <c r="H35" s="107"/>
      <c r="I35" s="107"/>
      <c r="J35" s="12"/>
      <c r="K35" s="12"/>
    </row>
    <row r="36" spans="2:11" ht="11.25" customHeight="1">
      <c r="B36" s="8"/>
      <c r="C36" s="8"/>
      <c r="D36" s="8"/>
      <c r="E36" s="11"/>
      <c r="F36" s="11"/>
      <c r="J36" s="12"/>
      <c r="K36" s="12"/>
    </row>
    <row r="37" ht="10.5" customHeight="1"/>
    <row r="38" spans="2:11" ht="12.75">
      <c r="B38" s="111" t="s">
        <v>69</v>
      </c>
      <c r="C38" s="111"/>
      <c r="D38" s="111"/>
      <c r="E38" s="111"/>
      <c r="F38" s="111"/>
      <c r="G38" s="112" t="s">
        <v>9</v>
      </c>
      <c r="H38" s="112"/>
      <c r="I38" s="112"/>
      <c r="J38" s="112"/>
      <c r="K38" s="112"/>
    </row>
    <row r="39" spans="2:11" ht="12.75">
      <c r="B39" s="62" t="s">
        <v>119</v>
      </c>
      <c r="C39" s="62"/>
      <c r="D39" s="62"/>
      <c r="E39" s="113" t="s">
        <v>7</v>
      </c>
      <c r="F39" s="113" t="s">
        <v>106</v>
      </c>
      <c r="G39" s="114" t="s">
        <v>43</v>
      </c>
      <c r="H39" s="114"/>
      <c r="I39" s="114"/>
      <c r="J39" s="113" t="s">
        <v>7</v>
      </c>
      <c r="K39" s="115" t="s">
        <v>106</v>
      </c>
    </row>
    <row r="40" spans="2:11" ht="12.75">
      <c r="B40" s="62"/>
      <c r="C40" s="62"/>
      <c r="D40" s="62"/>
      <c r="E40" s="113"/>
      <c r="F40" s="113"/>
      <c r="G40" s="114"/>
      <c r="H40" s="114"/>
      <c r="I40" s="114"/>
      <c r="J40" s="113"/>
      <c r="K40" s="116"/>
    </row>
    <row r="41" spans="2:11" ht="11.25" customHeight="1">
      <c r="B41" s="67" t="s">
        <v>111</v>
      </c>
      <c r="C41" s="51"/>
      <c r="D41" s="46"/>
      <c r="E41" s="25">
        <v>781074</v>
      </c>
      <c r="F41" s="25">
        <v>1006981</v>
      </c>
      <c r="G41" s="78" t="s">
        <v>44</v>
      </c>
      <c r="H41" s="79"/>
      <c r="I41" s="50"/>
      <c r="J41" s="23">
        <v>544942</v>
      </c>
      <c r="K41" s="23">
        <v>736318</v>
      </c>
    </row>
    <row r="42" spans="2:11" ht="12" customHeight="1">
      <c r="B42" s="67" t="s">
        <v>112</v>
      </c>
      <c r="C42" s="51"/>
      <c r="D42" s="46"/>
      <c r="E42" s="25">
        <v>661192</v>
      </c>
      <c r="F42" s="25">
        <v>1090380</v>
      </c>
      <c r="G42" s="78" t="s">
        <v>45</v>
      </c>
      <c r="H42" s="79"/>
      <c r="I42" s="50"/>
      <c r="J42" s="23">
        <v>158301</v>
      </c>
      <c r="K42" s="23">
        <v>279651</v>
      </c>
    </row>
    <row r="43" spans="2:11" ht="12.75">
      <c r="B43" s="83" t="s">
        <v>46</v>
      </c>
      <c r="C43" s="84"/>
      <c r="D43" s="85"/>
      <c r="E43" s="47">
        <f>E41-E42</f>
        <v>119882</v>
      </c>
      <c r="F43" s="47">
        <v>-83399</v>
      </c>
      <c r="G43" s="117" t="s">
        <v>90</v>
      </c>
      <c r="H43" s="118"/>
      <c r="I43" s="119"/>
      <c r="J43" s="23">
        <f>J41-J42</f>
        <v>386641</v>
      </c>
      <c r="K43" s="23">
        <f>K41-K42</f>
        <v>456667</v>
      </c>
    </row>
    <row r="44" spans="2:11" ht="12.75">
      <c r="B44" s="156"/>
      <c r="C44" s="157"/>
      <c r="D44" s="158"/>
      <c r="E44" s="47"/>
      <c r="F44" s="47"/>
      <c r="G44" s="120" t="s">
        <v>47</v>
      </c>
      <c r="H44" s="51"/>
      <c r="I44" s="46"/>
      <c r="J44" s="23">
        <v>256964</v>
      </c>
      <c r="K44" s="23">
        <v>268540</v>
      </c>
    </row>
    <row r="45" spans="2:11" ht="12.75">
      <c r="B45" s="128"/>
      <c r="C45" s="129"/>
      <c r="D45" s="130"/>
      <c r="E45" s="47"/>
      <c r="F45" s="47"/>
      <c r="G45" s="120" t="s">
        <v>48</v>
      </c>
      <c r="H45" s="51"/>
      <c r="I45" s="46"/>
      <c r="J45" s="23">
        <v>42585</v>
      </c>
      <c r="K45" s="23">
        <v>52674</v>
      </c>
    </row>
    <row r="46" spans="2:11" ht="12.75">
      <c r="B46" s="83" t="s">
        <v>49</v>
      </c>
      <c r="C46" s="84"/>
      <c r="D46" s="85"/>
      <c r="E46" s="121">
        <v>140026184</v>
      </c>
      <c r="F46" s="121">
        <v>364698564</v>
      </c>
      <c r="G46" s="123" t="s">
        <v>50</v>
      </c>
      <c r="H46" s="65"/>
      <c r="I46" s="66"/>
      <c r="J46" s="23">
        <f>J44-J45</f>
        <v>214379</v>
      </c>
      <c r="K46" s="23">
        <f>K44-K45</f>
        <v>215866</v>
      </c>
    </row>
    <row r="47" spans="2:11" ht="14.25" customHeight="1">
      <c r="B47" s="128"/>
      <c r="C47" s="129"/>
      <c r="D47" s="130"/>
      <c r="E47" s="122"/>
      <c r="F47" s="122"/>
      <c r="G47" s="67" t="s">
        <v>113</v>
      </c>
      <c r="H47" s="51"/>
      <c r="I47" s="46"/>
      <c r="J47" s="23">
        <v>130</v>
      </c>
      <c r="K47" s="23">
        <v>9018</v>
      </c>
    </row>
    <row r="48" spans="2:11" ht="12.75">
      <c r="B48" s="83" t="s">
        <v>51</v>
      </c>
      <c r="C48" s="84"/>
      <c r="D48" s="85"/>
      <c r="E48" s="47">
        <v>141443946</v>
      </c>
      <c r="F48" s="47">
        <v>365308030</v>
      </c>
      <c r="G48" s="48" t="s">
        <v>52</v>
      </c>
      <c r="H48" s="131"/>
      <c r="I48" s="132"/>
      <c r="J48" s="124">
        <v>5313</v>
      </c>
      <c r="K48" s="126">
        <v>18466</v>
      </c>
    </row>
    <row r="49" spans="2:11" ht="10.5" customHeight="1">
      <c r="B49" s="128"/>
      <c r="C49" s="129"/>
      <c r="D49" s="130"/>
      <c r="E49" s="47"/>
      <c r="F49" s="47"/>
      <c r="G49" s="133"/>
      <c r="H49" s="134"/>
      <c r="I49" s="135"/>
      <c r="J49" s="125"/>
      <c r="K49" s="127"/>
    </row>
    <row r="50" spans="2:11" ht="13.5" customHeight="1">
      <c r="B50" s="86" t="s">
        <v>53</v>
      </c>
      <c r="C50" s="87"/>
      <c r="D50" s="88"/>
      <c r="E50" s="47">
        <f>E43+E46-E48</f>
        <v>-1297880</v>
      </c>
      <c r="F50" s="47">
        <f>F43+F46-F48</f>
        <v>-692865</v>
      </c>
      <c r="G50" s="120" t="s">
        <v>54</v>
      </c>
      <c r="H50" s="51"/>
      <c r="I50" s="46"/>
      <c r="J50" s="23"/>
      <c r="K50" s="23">
        <v>247</v>
      </c>
    </row>
    <row r="51" spans="2:11" ht="12.75">
      <c r="B51" s="89"/>
      <c r="C51" s="90"/>
      <c r="D51" s="91"/>
      <c r="E51" s="47"/>
      <c r="F51" s="47"/>
      <c r="G51" s="141" t="s">
        <v>55</v>
      </c>
      <c r="H51" s="141"/>
      <c r="I51" s="141"/>
      <c r="J51" s="29">
        <v>346080</v>
      </c>
      <c r="K51" s="29">
        <v>575796</v>
      </c>
    </row>
    <row r="52" spans="2:11" ht="13.5" customHeight="1">
      <c r="B52" s="86" t="s">
        <v>56</v>
      </c>
      <c r="C52" s="87"/>
      <c r="D52" s="88"/>
      <c r="E52" s="47">
        <v>-1299491</v>
      </c>
      <c r="F52" s="47">
        <v>-704593</v>
      </c>
      <c r="G52" s="83" t="s">
        <v>91</v>
      </c>
      <c r="H52" s="136"/>
      <c r="I52" s="137"/>
      <c r="J52" s="121">
        <v>231543</v>
      </c>
      <c r="K52" s="121">
        <v>288523</v>
      </c>
    </row>
    <row r="53" spans="2:11" ht="10.5" customHeight="1">
      <c r="B53" s="89"/>
      <c r="C53" s="90"/>
      <c r="D53" s="91"/>
      <c r="E53" s="47"/>
      <c r="F53" s="47"/>
      <c r="G53" s="138"/>
      <c r="H53" s="139"/>
      <c r="I53" s="140"/>
      <c r="J53" s="122"/>
      <c r="K53" s="122"/>
    </row>
    <row r="54" spans="2:11" ht="12" customHeight="1">
      <c r="B54" s="42" t="s">
        <v>57</v>
      </c>
      <c r="C54" s="43"/>
      <c r="D54" s="44"/>
      <c r="E54" s="47"/>
      <c r="F54" s="82"/>
      <c r="G54" s="167" t="s">
        <v>58</v>
      </c>
      <c r="H54" s="168"/>
      <c r="I54" s="169"/>
      <c r="J54" s="106">
        <v>535033</v>
      </c>
      <c r="K54" s="106">
        <v>866277</v>
      </c>
    </row>
    <row r="55" spans="2:11" ht="12.75" customHeight="1">
      <c r="B55" s="45"/>
      <c r="C55" s="80"/>
      <c r="D55" s="81"/>
      <c r="E55" s="47"/>
      <c r="F55" s="82"/>
      <c r="G55" s="170"/>
      <c r="H55" s="171"/>
      <c r="I55" s="172"/>
      <c r="J55" s="106"/>
      <c r="K55" s="106"/>
    </row>
    <row r="56" spans="2:11" ht="13.5" customHeight="1">
      <c r="B56" s="83" t="s">
        <v>59</v>
      </c>
      <c r="C56" s="84"/>
      <c r="D56" s="85"/>
      <c r="E56" s="25"/>
      <c r="F56" s="25">
        <v>768009</v>
      </c>
      <c r="G56" s="142" t="s">
        <v>92</v>
      </c>
      <c r="H56" s="143"/>
      <c r="I56" s="144"/>
      <c r="J56" s="26">
        <v>186492</v>
      </c>
      <c r="K56" s="26">
        <v>387044</v>
      </c>
    </row>
    <row r="57" spans="2:11" ht="13.5" customHeight="1">
      <c r="B57" s="83" t="s">
        <v>60</v>
      </c>
      <c r="C57" s="84"/>
      <c r="D57" s="85"/>
      <c r="E57" s="27">
        <v>236003</v>
      </c>
      <c r="F57" s="27">
        <v>502244</v>
      </c>
      <c r="G57" s="67" t="s">
        <v>93</v>
      </c>
      <c r="H57" s="51"/>
      <c r="I57" s="46"/>
      <c r="J57" s="30">
        <v>132121</v>
      </c>
      <c r="K57" s="30">
        <v>329358</v>
      </c>
    </row>
    <row r="58" spans="2:11" ht="20.25" customHeight="1">
      <c r="B58" s="86" t="s">
        <v>98</v>
      </c>
      <c r="C58" s="87"/>
      <c r="D58" s="88"/>
      <c r="E58" s="26">
        <v>-236003</v>
      </c>
      <c r="F58" s="26">
        <v>265765</v>
      </c>
      <c r="G58" s="64" t="s">
        <v>61</v>
      </c>
      <c r="H58" s="145"/>
      <c r="I58" s="146"/>
      <c r="J58" s="25">
        <f>J43+J46+J47+J48+J51-J52-J54+J56-J57</f>
        <v>240338</v>
      </c>
      <c r="K58" s="25">
        <f>K43+K46+K47+K48+K51-K52-K54+K56-K57+K50</f>
        <v>178946</v>
      </c>
    </row>
    <row r="59" spans="2:11" ht="16.5" customHeight="1">
      <c r="B59" s="62" t="s">
        <v>62</v>
      </c>
      <c r="C59" s="62"/>
      <c r="D59" s="62"/>
      <c r="E59" s="47"/>
      <c r="F59" s="47"/>
      <c r="G59" s="42" t="s">
        <v>63</v>
      </c>
      <c r="H59" s="43"/>
      <c r="I59" s="44"/>
      <c r="J59" s="147"/>
      <c r="K59" s="32"/>
    </row>
    <row r="60" spans="2:11" ht="9.75" customHeight="1">
      <c r="B60" s="62"/>
      <c r="C60" s="62"/>
      <c r="D60" s="62"/>
      <c r="E60" s="47"/>
      <c r="F60" s="47"/>
      <c r="G60" s="45"/>
      <c r="H60" s="80"/>
      <c r="I60" s="81"/>
      <c r="J60" s="147"/>
      <c r="K60" s="33"/>
    </row>
    <row r="61" spans="2:11" ht="12.75" customHeight="1">
      <c r="B61" s="48" t="s">
        <v>64</v>
      </c>
      <c r="C61" s="49"/>
      <c r="D61" s="41"/>
      <c r="E61" s="25">
        <v>992340</v>
      </c>
      <c r="F61" s="25">
        <v>883185</v>
      </c>
      <c r="G61" s="114" t="s">
        <v>65</v>
      </c>
      <c r="H61" s="114"/>
      <c r="I61" s="114"/>
      <c r="J61" s="124">
        <v>240338</v>
      </c>
      <c r="K61" s="124">
        <v>178946</v>
      </c>
    </row>
    <row r="62" spans="2:11" ht="12" customHeight="1">
      <c r="B62" s="67" t="s">
        <v>66</v>
      </c>
      <c r="C62" s="68"/>
      <c r="D62" s="69"/>
      <c r="E62" s="27">
        <v>54</v>
      </c>
      <c r="F62" s="27">
        <v>54</v>
      </c>
      <c r="G62" s="114"/>
      <c r="H62" s="114"/>
      <c r="I62" s="114"/>
      <c r="J62" s="125"/>
      <c r="K62" s="125"/>
    </row>
    <row r="63" spans="2:11" ht="14.25" customHeight="1">
      <c r="B63" s="70" t="s">
        <v>114</v>
      </c>
      <c r="C63" s="71"/>
      <c r="D63" s="72"/>
      <c r="E63" s="25"/>
      <c r="F63" s="25"/>
      <c r="G63" s="78" t="s">
        <v>67</v>
      </c>
      <c r="H63" s="79"/>
      <c r="I63" s="50"/>
      <c r="J63" s="25">
        <v>7013</v>
      </c>
      <c r="K63" s="25"/>
    </row>
    <row r="64" spans="2:11" ht="43.5" customHeight="1">
      <c r="B64" s="73" t="s">
        <v>68</v>
      </c>
      <c r="C64" s="74"/>
      <c r="D64" s="74"/>
      <c r="E64" s="25">
        <f>E61-E62</f>
        <v>992286</v>
      </c>
      <c r="F64" s="25">
        <f>F61-F62</f>
        <v>883131</v>
      </c>
      <c r="G64" s="67" t="s">
        <v>94</v>
      </c>
      <c r="H64" s="51"/>
      <c r="I64" s="46"/>
      <c r="J64" s="25">
        <v>-567</v>
      </c>
      <c r="K64" s="25">
        <v>-4202</v>
      </c>
    </row>
    <row r="65" spans="2:11" ht="15" customHeight="1">
      <c r="B65" s="64" t="s">
        <v>118</v>
      </c>
      <c r="C65" s="65"/>
      <c r="D65" s="66"/>
      <c r="E65" s="25">
        <f>E41+E46+E61</f>
        <v>141799598</v>
      </c>
      <c r="F65" s="25">
        <f>F41+F46+F61+F56</f>
        <v>367356739</v>
      </c>
      <c r="G65" s="60" t="s">
        <v>71</v>
      </c>
      <c r="H65" s="60"/>
      <c r="I65" s="60"/>
      <c r="J65" s="25">
        <f>J61-J63+J64</f>
        <v>232758</v>
      </c>
      <c r="K65" s="25">
        <f>K61-K63+K64</f>
        <v>174744</v>
      </c>
    </row>
    <row r="66" spans="2:11" ht="15" customHeight="1">
      <c r="B66" s="62" t="s">
        <v>115</v>
      </c>
      <c r="C66" s="63"/>
      <c r="D66" s="63"/>
      <c r="E66" s="28">
        <v>142342806</v>
      </c>
      <c r="F66" s="28">
        <f>F42+F48+11444+284+F57+F62</f>
        <v>366912436</v>
      </c>
      <c r="G66" s="75" t="s">
        <v>72</v>
      </c>
      <c r="H66" s="76"/>
      <c r="I66" s="77"/>
      <c r="J66" s="27"/>
      <c r="K66" s="27"/>
    </row>
    <row r="67" spans="2:11" ht="15" customHeight="1">
      <c r="B67" s="62" t="s">
        <v>116</v>
      </c>
      <c r="C67" s="63"/>
      <c r="D67" s="63"/>
      <c r="E67" s="25">
        <f>E65-E66</f>
        <v>-543208</v>
      </c>
      <c r="F67" s="25">
        <f>F65-F66</f>
        <v>444303</v>
      </c>
      <c r="G67" s="60" t="s">
        <v>73</v>
      </c>
      <c r="H67" s="60"/>
      <c r="I67" s="60"/>
      <c r="J67" s="23" t="s">
        <v>127</v>
      </c>
      <c r="K67" s="23" t="s">
        <v>128</v>
      </c>
    </row>
    <row r="68" spans="2:11" ht="15" customHeight="1">
      <c r="B68" s="64" t="s">
        <v>117</v>
      </c>
      <c r="C68" s="65"/>
      <c r="D68" s="66"/>
      <c r="E68" s="25">
        <v>1492474</v>
      </c>
      <c r="F68" s="25">
        <v>901700</v>
      </c>
      <c r="G68" s="60" t="s">
        <v>74</v>
      </c>
      <c r="H68" s="60"/>
      <c r="I68" s="60"/>
      <c r="J68" s="25"/>
      <c r="K68" s="25"/>
    </row>
    <row r="69" spans="2:6" ht="15" customHeight="1">
      <c r="B69" s="62" t="s">
        <v>88</v>
      </c>
      <c r="C69" s="62"/>
      <c r="D69" s="62"/>
      <c r="E69" s="25">
        <v>-47566</v>
      </c>
      <c r="F69" s="25">
        <v>-1117</v>
      </c>
    </row>
    <row r="70" spans="2:11" ht="15" customHeight="1">
      <c r="B70" s="62" t="s">
        <v>89</v>
      </c>
      <c r="C70" s="62"/>
      <c r="D70" s="62"/>
      <c r="E70" s="25">
        <f>E67+E68+E69</f>
        <v>901700</v>
      </c>
      <c r="F70" s="25">
        <f>F67+F68+F69</f>
        <v>1344886</v>
      </c>
      <c r="G70" s="31"/>
      <c r="H70" s="7"/>
      <c r="I70" s="7"/>
      <c r="J70" s="8"/>
      <c r="K70" s="8"/>
    </row>
    <row r="71" spans="7:11" ht="11.25" customHeight="1">
      <c r="G71" s="7"/>
      <c r="H71" s="7"/>
      <c r="I71" s="7"/>
      <c r="J71" s="8"/>
      <c r="K71" s="8"/>
    </row>
    <row r="72" spans="2:11" ht="11.2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4" spans="2:12" ht="12.75">
      <c r="B74" s="151" t="s">
        <v>10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9"/>
    </row>
    <row r="76" spans="1:12" ht="11.25" customHeight="1">
      <c r="A76" s="16"/>
      <c r="B76" s="152"/>
      <c r="C76" s="153"/>
      <c r="D76" s="148" t="s">
        <v>7</v>
      </c>
      <c r="E76" s="149"/>
      <c r="F76" s="149"/>
      <c r="G76" s="150"/>
      <c r="H76" s="148" t="s">
        <v>106</v>
      </c>
      <c r="I76" s="149"/>
      <c r="J76" s="149"/>
      <c r="K76" s="150"/>
      <c r="L76" s="18"/>
    </row>
    <row r="77" spans="1:12" ht="21.75" customHeight="1">
      <c r="A77" s="15"/>
      <c r="B77" s="154"/>
      <c r="C77" s="155"/>
      <c r="D77" s="13" t="s">
        <v>75</v>
      </c>
      <c r="E77" s="13" t="s">
        <v>76</v>
      </c>
      <c r="F77" s="13" t="s">
        <v>77</v>
      </c>
      <c r="G77" s="13" t="s">
        <v>78</v>
      </c>
      <c r="H77" s="13" t="s">
        <v>75</v>
      </c>
      <c r="I77" s="13" t="s">
        <v>76</v>
      </c>
      <c r="J77" s="13" t="s">
        <v>77</v>
      </c>
      <c r="K77" s="13" t="s">
        <v>78</v>
      </c>
      <c r="L77" s="17"/>
    </row>
    <row r="78" spans="1:14" ht="12" customHeight="1">
      <c r="A78" s="15"/>
      <c r="B78" s="37" t="s">
        <v>95</v>
      </c>
      <c r="C78" s="38"/>
      <c r="D78" s="34">
        <v>970986</v>
      </c>
      <c r="E78" s="34">
        <v>1300577</v>
      </c>
      <c r="F78" s="34"/>
      <c r="G78" s="34">
        <f>D78+E78</f>
        <v>2271563</v>
      </c>
      <c r="H78" s="34">
        <v>2271563</v>
      </c>
      <c r="I78" s="34">
        <v>48195</v>
      </c>
      <c r="J78" s="34">
        <v>734</v>
      </c>
      <c r="K78" s="34">
        <f>H78+I78-J78</f>
        <v>2319024</v>
      </c>
      <c r="L78" s="17"/>
      <c r="N78" s="9"/>
    </row>
    <row r="79" spans="1:14" ht="12" customHeight="1">
      <c r="A79" s="15"/>
      <c r="B79" s="165" t="s">
        <v>79</v>
      </c>
      <c r="C79" s="166"/>
      <c r="D79" s="34"/>
      <c r="E79" s="34"/>
      <c r="F79" s="34"/>
      <c r="G79" s="34"/>
      <c r="H79" s="34"/>
      <c r="I79" s="34"/>
      <c r="J79" s="34"/>
      <c r="K79" s="34"/>
      <c r="L79" s="10"/>
      <c r="N79" s="9"/>
    </row>
    <row r="80" spans="1:14" ht="12" customHeight="1">
      <c r="A80" s="15"/>
      <c r="B80" s="165" t="s">
        <v>80</v>
      </c>
      <c r="C80" s="166"/>
      <c r="D80" s="35"/>
      <c r="E80" s="35"/>
      <c r="F80" s="35"/>
      <c r="G80" s="35"/>
      <c r="H80" s="35"/>
      <c r="I80" s="35"/>
      <c r="J80" s="35"/>
      <c r="K80" s="35"/>
      <c r="L80" s="10"/>
      <c r="N80" s="10"/>
    </row>
    <row r="81" spans="1:14" ht="12" customHeight="1">
      <c r="A81" s="15"/>
      <c r="B81" s="165" t="s">
        <v>81</v>
      </c>
      <c r="C81" s="166"/>
      <c r="D81" s="35"/>
      <c r="E81" s="35">
        <v>23580</v>
      </c>
      <c r="F81" s="35"/>
      <c r="G81" s="35">
        <v>23580</v>
      </c>
      <c r="H81" s="35">
        <v>23580</v>
      </c>
      <c r="I81" s="35"/>
      <c r="J81" s="35"/>
      <c r="K81" s="34">
        <f>H81+I81</f>
        <v>23580</v>
      </c>
      <c r="L81" s="10"/>
      <c r="N81" s="10"/>
    </row>
    <row r="82" spans="1:14" ht="12" customHeight="1">
      <c r="A82" s="15"/>
      <c r="B82" s="165" t="s">
        <v>82</v>
      </c>
      <c r="C82" s="166"/>
      <c r="D82" s="35">
        <v>35780</v>
      </c>
      <c r="E82" s="35">
        <v>192591</v>
      </c>
      <c r="F82" s="35">
        <v>9243</v>
      </c>
      <c r="G82" s="35">
        <f>D82+E82-F82</f>
        <v>219128</v>
      </c>
      <c r="H82" s="35">
        <f>G82</f>
        <v>219128</v>
      </c>
      <c r="I82" s="35"/>
      <c r="J82" s="35">
        <v>24996</v>
      </c>
      <c r="K82" s="35">
        <f>H82+I82-J82</f>
        <v>194132</v>
      </c>
      <c r="L82" s="10"/>
      <c r="N82" s="10"/>
    </row>
    <row r="83" spans="1:14" ht="12" customHeight="1">
      <c r="A83" s="15"/>
      <c r="B83" s="165" t="s">
        <v>99</v>
      </c>
      <c r="C83" s="166"/>
      <c r="D83" s="35"/>
      <c r="E83" s="35"/>
      <c r="F83" s="35"/>
      <c r="G83" s="35"/>
      <c r="H83" s="35"/>
      <c r="I83" s="35">
        <v>4805</v>
      </c>
      <c r="J83" s="35"/>
      <c r="K83" s="35">
        <f>I83</f>
        <v>4805</v>
      </c>
      <c r="L83" s="10"/>
      <c r="N83" s="10"/>
    </row>
    <row r="84" spans="1:14" ht="12" customHeight="1">
      <c r="A84" s="15"/>
      <c r="B84" s="165" t="s">
        <v>83</v>
      </c>
      <c r="C84" s="166"/>
      <c r="D84" s="35">
        <v>29772</v>
      </c>
      <c r="E84" s="35">
        <v>271626</v>
      </c>
      <c r="F84" s="35">
        <v>247848</v>
      </c>
      <c r="G84" s="35">
        <f>D84+E84-F84</f>
        <v>53550</v>
      </c>
      <c r="H84" s="35">
        <v>53550</v>
      </c>
      <c r="I84" s="35">
        <v>199740</v>
      </c>
      <c r="J84" s="35">
        <v>53550</v>
      </c>
      <c r="K84" s="35">
        <f>H84+I84-J84</f>
        <v>199740</v>
      </c>
      <c r="L84" s="10"/>
      <c r="N84" s="10"/>
    </row>
    <row r="85" spans="1:14" ht="12" customHeight="1">
      <c r="A85" s="14"/>
      <c r="B85" s="165" t="s">
        <v>84</v>
      </c>
      <c r="C85" s="166"/>
      <c r="D85" s="35"/>
      <c r="E85" s="35"/>
      <c r="F85" s="35"/>
      <c r="G85" s="35"/>
      <c r="H85" s="35"/>
      <c r="I85" s="35"/>
      <c r="J85" s="35"/>
      <c r="K85" s="35"/>
      <c r="L85" s="10"/>
      <c r="N85" s="10"/>
    </row>
    <row r="86" spans="1:14" ht="12" customHeight="1">
      <c r="A86" s="14"/>
      <c r="B86" s="173" t="s">
        <v>85</v>
      </c>
      <c r="C86" s="174"/>
      <c r="D86" s="35"/>
      <c r="E86" s="35"/>
      <c r="F86" s="35"/>
      <c r="G86" s="35"/>
      <c r="H86" s="35"/>
      <c r="I86" s="35">
        <v>327</v>
      </c>
      <c r="J86" s="35"/>
      <c r="K86" s="35">
        <f>I86</f>
        <v>327</v>
      </c>
      <c r="L86" s="10"/>
      <c r="N86" s="10"/>
    </row>
    <row r="87" spans="1:14" ht="12" customHeight="1">
      <c r="A87" s="14"/>
      <c r="B87" s="173" t="s">
        <v>86</v>
      </c>
      <c r="C87" s="174"/>
      <c r="D87" s="35">
        <f>SUM(D78:D86)</f>
        <v>1036538</v>
      </c>
      <c r="E87" s="35">
        <f aca="true" t="shared" si="0" ref="E87:J87">SUM(E78:E86)</f>
        <v>1788374</v>
      </c>
      <c r="F87" s="35">
        <f t="shared" si="0"/>
        <v>257091</v>
      </c>
      <c r="G87" s="35">
        <f t="shared" si="0"/>
        <v>2567821</v>
      </c>
      <c r="H87" s="35">
        <f t="shared" si="0"/>
        <v>2567821</v>
      </c>
      <c r="I87" s="35">
        <f>I78+I83+I84-I86</f>
        <v>252413</v>
      </c>
      <c r="J87" s="35">
        <f t="shared" si="0"/>
        <v>79280</v>
      </c>
      <c r="K87" s="35">
        <f>K78+K81+K82+K83+K84-K86</f>
        <v>2740954</v>
      </c>
      <c r="L87" s="10"/>
      <c r="N87" s="10"/>
    </row>
    <row r="88" spans="1:14" ht="12" customHeight="1">
      <c r="A88" s="14"/>
      <c r="B88" s="57" t="s">
        <v>100</v>
      </c>
      <c r="C88" s="57"/>
      <c r="D88" s="36"/>
      <c r="E88" s="36"/>
      <c r="F88" s="36"/>
      <c r="G88" s="36"/>
      <c r="H88" s="36"/>
      <c r="I88" s="36"/>
      <c r="J88" s="36"/>
      <c r="K88" s="36"/>
      <c r="L88" s="10"/>
      <c r="N88" s="10"/>
    </row>
    <row r="89" ht="10.5" customHeight="1">
      <c r="N89" s="10"/>
    </row>
    <row r="90" spans="2:11" ht="75" customHeight="1">
      <c r="B90" s="159" t="s">
        <v>125</v>
      </c>
      <c r="C90" s="160"/>
      <c r="D90" s="160"/>
      <c r="E90" s="160"/>
      <c r="F90" s="160"/>
      <c r="G90" s="160"/>
      <c r="H90" s="160"/>
      <c r="I90" s="160"/>
      <c r="J90" s="160"/>
      <c r="K90" s="160"/>
    </row>
    <row r="91" spans="2:11" ht="39.75" customHeight="1">
      <c r="B91" s="161" t="s">
        <v>96</v>
      </c>
      <c r="C91" s="162"/>
      <c r="D91" s="162"/>
      <c r="E91" s="162"/>
      <c r="F91" s="162"/>
      <c r="G91" s="162"/>
      <c r="H91" s="162"/>
      <c r="I91" s="162"/>
      <c r="J91" s="162"/>
      <c r="K91" s="162"/>
    </row>
    <row r="92" spans="2:11" ht="6" customHeight="1">
      <c r="B92" s="163" t="s">
        <v>108</v>
      </c>
      <c r="C92" s="164"/>
      <c r="D92" s="164"/>
      <c r="E92" s="164"/>
      <c r="F92" s="164"/>
      <c r="G92" s="164"/>
      <c r="H92" s="164"/>
      <c r="I92" s="164"/>
      <c r="J92" s="164"/>
      <c r="K92" s="164"/>
    </row>
    <row r="93" spans="2:11" ht="10.5" customHeight="1">
      <c r="B93" s="164"/>
      <c r="C93" s="164"/>
      <c r="D93" s="164"/>
      <c r="E93" s="164"/>
      <c r="F93" s="164"/>
      <c r="G93" s="164"/>
      <c r="H93" s="164"/>
      <c r="I93" s="164"/>
      <c r="J93" s="164"/>
      <c r="K93" s="164"/>
    </row>
    <row r="94" spans="2:11" ht="6.75" customHeight="1">
      <c r="B94" s="164"/>
      <c r="C94" s="164"/>
      <c r="D94" s="164"/>
      <c r="E94" s="164"/>
      <c r="F94" s="164"/>
      <c r="G94" s="164"/>
      <c r="H94" s="164"/>
      <c r="I94" s="164"/>
      <c r="J94" s="164"/>
      <c r="K94" s="164"/>
    </row>
    <row r="95" spans="2:11" ht="16.5" customHeight="1">
      <c r="B95" s="58" t="s">
        <v>126</v>
      </c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4.25" customHeight="1">
      <c r="B96" s="56" t="s">
        <v>129</v>
      </c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11.25" customHeight="1">
      <c r="B97" s="175" t="s">
        <v>130</v>
      </c>
      <c r="C97" s="175"/>
      <c r="D97" s="175"/>
      <c r="E97" s="175"/>
      <c r="F97" s="175"/>
      <c r="G97" s="175"/>
      <c r="H97" s="175"/>
      <c r="I97" s="175"/>
      <c r="J97" s="175"/>
      <c r="K97" s="175"/>
    </row>
    <row r="98" spans="2:11" ht="25.5" customHeight="1">
      <c r="B98" s="3"/>
      <c r="C98" s="3"/>
      <c r="D98" s="3"/>
      <c r="E98" s="3"/>
      <c r="F98" s="5"/>
      <c r="G98" s="3"/>
      <c r="H98" s="52" t="s">
        <v>97</v>
      </c>
      <c r="I98" s="53"/>
      <c r="J98" s="53"/>
      <c r="K98" s="53"/>
    </row>
    <row r="99" spans="2:11" ht="26.25" customHeight="1">
      <c r="B99" s="3"/>
      <c r="C99" s="3"/>
      <c r="D99" s="3"/>
      <c r="E99" s="3"/>
      <c r="F99" s="5"/>
      <c r="G99" s="3"/>
      <c r="H99" s="54" t="s">
        <v>104</v>
      </c>
      <c r="I99" s="55"/>
      <c r="J99" s="55"/>
      <c r="K99" s="55"/>
    </row>
    <row r="100" spans="2:11" ht="9" customHeight="1">
      <c r="B100" s="3"/>
      <c r="C100" s="3"/>
      <c r="D100" s="3"/>
      <c r="E100" s="3"/>
      <c r="F100" s="5"/>
      <c r="G100" s="3"/>
      <c r="H100" s="2"/>
      <c r="I100" s="2"/>
      <c r="J100" s="2"/>
      <c r="K100" s="2"/>
    </row>
    <row r="101" spans="8:11" ht="18.75" customHeight="1">
      <c r="H101" s="52" t="s">
        <v>120</v>
      </c>
      <c r="I101" s="53"/>
      <c r="J101" s="53"/>
      <c r="K101" s="53"/>
    </row>
    <row r="102" spans="8:11" ht="26.25" customHeight="1">
      <c r="H102" s="54" t="s">
        <v>121</v>
      </c>
      <c r="I102" s="55"/>
      <c r="J102" s="55"/>
      <c r="K102" s="55"/>
    </row>
    <row r="103" ht="15.75" customHeight="1"/>
  </sheetData>
  <mergeCells count="159">
    <mergeCell ref="B5:K5"/>
    <mergeCell ref="B85:C85"/>
    <mergeCell ref="B86:C86"/>
    <mergeCell ref="B87:C87"/>
    <mergeCell ref="D76:G76"/>
    <mergeCell ref="B82:C82"/>
    <mergeCell ref="B83:C83"/>
    <mergeCell ref="B84:C84"/>
    <mergeCell ref="B79:C79"/>
    <mergeCell ref="B81:C81"/>
    <mergeCell ref="B43:D45"/>
    <mergeCell ref="B90:K90"/>
    <mergeCell ref="B91:K91"/>
    <mergeCell ref="B92:K94"/>
    <mergeCell ref="B80:C80"/>
    <mergeCell ref="G54:I55"/>
    <mergeCell ref="B52:D53"/>
    <mergeCell ref="B46:D47"/>
    <mergeCell ref="B57:D57"/>
    <mergeCell ref="B58:D58"/>
    <mergeCell ref="H76:K76"/>
    <mergeCell ref="B70:D70"/>
    <mergeCell ref="B74:K74"/>
    <mergeCell ref="B76:C77"/>
    <mergeCell ref="K61:K62"/>
    <mergeCell ref="G59:I60"/>
    <mergeCell ref="G57:I57"/>
    <mergeCell ref="G58:I58"/>
    <mergeCell ref="J59:J60"/>
    <mergeCell ref="G61:I62"/>
    <mergeCell ref="J61:J62"/>
    <mergeCell ref="J52:J53"/>
    <mergeCell ref="K52:K53"/>
    <mergeCell ref="G56:I56"/>
    <mergeCell ref="J54:J55"/>
    <mergeCell ref="K54:K55"/>
    <mergeCell ref="E52:E53"/>
    <mergeCell ref="F52:F53"/>
    <mergeCell ref="G52:I53"/>
    <mergeCell ref="E50:E51"/>
    <mergeCell ref="F50:F51"/>
    <mergeCell ref="G50:I50"/>
    <mergeCell ref="G51:I51"/>
    <mergeCell ref="J48:J49"/>
    <mergeCell ref="K48:K49"/>
    <mergeCell ref="B48:D49"/>
    <mergeCell ref="E48:E49"/>
    <mergeCell ref="F48:F49"/>
    <mergeCell ref="G48:I49"/>
    <mergeCell ref="E46:E47"/>
    <mergeCell ref="F46:F47"/>
    <mergeCell ref="G46:I46"/>
    <mergeCell ref="G47:I47"/>
    <mergeCell ref="E43:E45"/>
    <mergeCell ref="F43:F45"/>
    <mergeCell ref="G43:I43"/>
    <mergeCell ref="G44:I44"/>
    <mergeCell ref="G45:I45"/>
    <mergeCell ref="B41:D41"/>
    <mergeCell ref="G41:I41"/>
    <mergeCell ref="B42:D42"/>
    <mergeCell ref="G42:I42"/>
    <mergeCell ref="B38:F38"/>
    <mergeCell ref="G38:K38"/>
    <mergeCell ref="B39:D40"/>
    <mergeCell ref="E39:E40"/>
    <mergeCell ref="F39:F40"/>
    <mergeCell ref="G39:I40"/>
    <mergeCell ref="J39:J40"/>
    <mergeCell ref="K39:K40"/>
    <mergeCell ref="B34:D34"/>
    <mergeCell ref="G35:I35"/>
    <mergeCell ref="G33:I33"/>
    <mergeCell ref="G34:I34"/>
    <mergeCell ref="B35:D35"/>
    <mergeCell ref="B33:D33"/>
    <mergeCell ref="G29:I29"/>
    <mergeCell ref="B29:D29"/>
    <mergeCell ref="G30:I30"/>
    <mergeCell ref="B32:D32"/>
    <mergeCell ref="G32:I32"/>
    <mergeCell ref="B30:D30"/>
    <mergeCell ref="G31:I31"/>
    <mergeCell ref="B31:D31"/>
    <mergeCell ref="G27:I27"/>
    <mergeCell ref="B27:D27"/>
    <mergeCell ref="G28:I28"/>
    <mergeCell ref="B28:D28"/>
    <mergeCell ref="G24:I24"/>
    <mergeCell ref="G25:I25"/>
    <mergeCell ref="G26:I26"/>
    <mergeCell ref="B23:D23"/>
    <mergeCell ref="B24:D25"/>
    <mergeCell ref="E24:E25"/>
    <mergeCell ref="F24:F25"/>
    <mergeCell ref="B26:D26"/>
    <mergeCell ref="B21:D21"/>
    <mergeCell ref="G21:I21"/>
    <mergeCell ref="B22:D22"/>
    <mergeCell ref="G22:I22"/>
    <mergeCell ref="B19:D19"/>
    <mergeCell ref="G19:I19"/>
    <mergeCell ref="B20:D20"/>
    <mergeCell ref="G20:I20"/>
    <mergeCell ref="B16:D18"/>
    <mergeCell ref="E16:E18"/>
    <mergeCell ref="F16:F18"/>
    <mergeCell ref="G16:I16"/>
    <mergeCell ref="G17:I17"/>
    <mergeCell ref="G18:I18"/>
    <mergeCell ref="B14:D14"/>
    <mergeCell ref="G14:I14"/>
    <mergeCell ref="B15:D15"/>
    <mergeCell ref="G15:I15"/>
    <mergeCell ref="H9:I9"/>
    <mergeCell ref="J9:K9"/>
    <mergeCell ref="B11:K11"/>
    <mergeCell ref="B13:K13"/>
    <mergeCell ref="B50:D51"/>
    <mergeCell ref="B1:K1"/>
    <mergeCell ref="B3:K3"/>
    <mergeCell ref="B7:K7"/>
    <mergeCell ref="B8:C8"/>
    <mergeCell ref="D8:G8"/>
    <mergeCell ref="H8:I8"/>
    <mergeCell ref="J8:K8"/>
    <mergeCell ref="B9:C9"/>
    <mergeCell ref="D9:G9"/>
    <mergeCell ref="B54:D55"/>
    <mergeCell ref="E54:E55"/>
    <mergeCell ref="F54:F55"/>
    <mergeCell ref="B56:D56"/>
    <mergeCell ref="E59:E60"/>
    <mergeCell ref="F59:F60"/>
    <mergeCell ref="B61:D61"/>
    <mergeCell ref="B59:D60"/>
    <mergeCell ref="B62:D62"/>
    <mergeCell ref="B63:D63"/>
    <mergeCell ref="B64:D64"/>
    <mergeCell ref="G66:I66"/>
    <mergeCell ref="G63:I63"/>
    <mergeCell ref="B65:D65"/>
    <mergeCell ref="G64:I64"/>
    <mergeCell ref="G65:I65"/>
    <mergeCell ref="G67:I67"/>
    <mergeCell ref="G68:I68"/>
    <mergeCell ref="B72:K72"/>
    <mergeCell ref="B66:D66"/>
    <mergeCell ref="B67:D67"/>
    <mergeCell ref="B68:D68"/>
    <mergeCell ref="B69:D69"/>
    <mergeCell ref="H101:K101"/>
    <mergeCell ref="H102:K102"/>
    <mergeCell ref="B96:K96"/>
    <mergeCell ref="B88:C88"/>
    <mergeCell ref="B95:K95"/>
    <mergeCell ref="H99:K99"/>
    <mergeCell ref="H98:K98"/>
    <mergeCell ref="B97:K97"/>
  </mergeCells>
  <printOptions horizontalCentered="1"/>
  <pageMargins left="0.1968503937007874" right="0.15748031496062992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2008-05-12T15:05:00Z</cp:lastPrinted>
  <dcterms:created xsi:type="dcterms:W3CDTF">2007-02-12T13:02:25Z</dcterms:created>
  <dcterms:modified xsi:type="dcterms:W3CDTF">2008-05-12T15:05:24Z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