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drustva'!$A$1:$K$97</definedName>
  </definedNames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<sst xmlns="http://schemas.openxmlformats.org/spreadsheetml/2006/main" count="111" uniqueCount="105">
  <si>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</si>
  <si>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</si>
  <si>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</si>
  <si>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</si>
  <si>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</si>
  <si>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</si>
  <si>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</si>
  <si>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</si>
  <si>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</si>
  <si>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</si>
  <si>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</si>
  <si>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</si>
  <si>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</si>
  <si>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</si>
  <si>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</si>
  <si>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</si>
  <si>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</si>
  <si>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</si>
  <si>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</si>
  <si>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</si>
  <si>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</si>
  <si>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</si>
  <si>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</si>
  <si>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</si>
  <si>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</si>
  <si>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</si>
  <si>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</si>
  <si>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</si>
  <si>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</si>
  <si>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</si>
  <si>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</si>
  <si>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</si>
  <si>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</si>
  <si>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</si>
  <si>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</si>
  <si>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</si>
  <si>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</si>
  <si>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</si>
  <si>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</si>
  <si>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</si>
  <si>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</si>
  <si>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</si>
  <si>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</si>
  <si>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</si>
  <si>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</si>
  <si>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</si>
  <si>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</si>
  <si>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</si>
  <si>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</si>
  <si>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</si>
  <si>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</si>
  <si>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</si>
  <si>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</si>
  <si>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</si>
  <si>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</si>
  <si>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</si>
  <si>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</si>
  <si>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</si>
  <si>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</si>
  <si>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</si>
  <si>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</si>
  <si>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</si>
  <si>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</si>
  <si>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</si>
  <si>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</si>
  <si>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</si>
  <si>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</si>
  <si>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</si>
  <si>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</si>
  <si>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</si>
  <si>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</si>
  <si>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</si>
  <si>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</si>
  <si>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</si>
  <si>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</si>
  <si>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</si>
  <si>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</si>
  <si>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</si>
  <si>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</si>
  <si>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</si>
  <si>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</si>
  <si>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</si>
  <si>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</si>
  <si>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</si>
  <si>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</si>
  <si>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</si>
  <si>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</si>
  <si>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</si>
  <si>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</si>
  <si>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</si>
  <si>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</si>
  <si>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</si>
  <si>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</si>
  <si>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</si>
  <si>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</si>
  <si>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</si>
  <si>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</si>
  <si>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ДИН "ФАБРИКА ДУВАНА" А.Д.НИШ У САСТАВУ PHILP MORRIS INTERNATIONAL</t>
  </si>
  <si>
    <t>БУЛЕВАР 12. ФЕБРУАР 74, НИШ</t>
  </si>
  <si>
    <t>ДИН "ФАБРИКА ДУВАНА" А.Д. НИШ</t>
  </si>
  <si>
    <t>Увид може извршити сваки акционар, који то захтева у складу са Законом и општим актима Друштва, у седишту Друштва у Нишу, Булевар 12.фебруар 74, у просторијама Секретара Друштва, сваког радног дана у радно време Друштва.</t>
  </si>
  <si>
    <t>07319665</t>
  </si>
  <si>
    <r>
      <t>III ЗАКЉУЧНО МИШЉЕЊЕ РЕВИЗОРА PricewaterhouseCoopers d.o.o Beograd  О ФИНАНСИЈСКИМ ИЗВЕШТАЈИМА:</t>
    </r>
    <r>
      <rPr>
        <b/>
        <sz val="8"/>
        <rFont val="Arial"/>
        <family val="2"/>
      </rPr>
      <t xml:space="preserve">
"</t>
    </r>
    <r>
      <rPr>
        <sz val="8"/>
        <rFont val="Arial"/>
        <family val="2"/>
      </rPr>
      <t xml:space="preserve">Према нашем мишљењу, приложени финансијски извештаји у свим материјално значајним аспектима приказују реално и објективно финансијско стање предузећа ДИН Фабрика дувана а.д. Ниш, у саставу Philip Morris International са стањем на дан 31 децембра 2007. године, резултате његовог пословања и новчане токове за годину завршену на тај дан, у складу са Законом о рачуноводству и ревизији Републике Србије."
</t>
    </r>
  </si>
  <si>
    <t>Дана 11.05.2007. одржана је годишња Скупштина акционара ДИН-а на којој је усвојен Финансијски извештај Друштва за 2006.годину са Извештајем ревизора и на којој је донета одлука о одобравању плаћања дивиденде за 2006.годину.
Дана 06.12.2007 одржана је ванредна седница Скупштине акционара ДИН-а на којој је донета одлука о одобравању плаћања дивиденде у току пословне 2007. године (међудивиденде), која је исплаћена 17.12.2007.године.</t>
  </si>
  <si>
    <t>Ronald Lawrence Bornhuetter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</si>
</sst>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_);_(* \(#,##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5" fontId="1" fillId="0" borderId="19" xfId="0" applyNumberFormat="1" applyFont="1" applyBorder="1" applyAlignment="1">
      <alignment horizontal="center" vertical="center"/>
    </xf>
    <xf numFmtId="185" fontId="1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zoomScalePageLayoutView="0" workbookViewId="0" topLeftCell="A82">
      <selection activeCell="H97" sqref="H97"/>
    </sheetView>
  </sheetViews>
  <sheetFormatPr defaultColWidth="9.140625" defaultRowHeight="12.75"/>
  <cols>
    <col min="4" max="4" width="9.8515625" style="0" bestFit="1" customWidth="1"/>
    <col min="5" max="5" width="10.00390625" style="0" bestFit="1" customWidth="1"/>
    <col min="6" max="6" width="10.7109375" style="0" customWidth="1"/>
    <col min="12" max="12" width="10.140625" style="0" bestFit="1" customWidth="1"/>
  </cols>
  <sheetData>
    <row r="1" spans="2:11" ht="41.25" customHeight="1">
      <c r="B1" s="100" t="s">
        <v>77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96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36" t="s">
        <v>97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3" t="s">
        <v>1</v>
      </c>
      <c r="C6" s="93"/>
      <c r="D6" s="103" t="s">
        <v>99</v>
      </c>
      <c r="E6" s="103"/>
      <c r="F6" s="103"/>
      <c r="G6" s="103"/>
      <c r="H6" s="93" t="s">
        <v>2</v>
      </c>
      <c r="I6" s="93"/>
      <c r="J6" s="104" t="s">
        <v>101</v>
      </c>
      <c r="K6" s="104"/>
    </row>
    <row r="7" spans="2:11" ht="12.75">
      <c r="B7" s="93" t="s">
        <v>3</v>
      </c>
      <c r="C7" s="93"/>
      <c r="D7" s="94" t="s">
        <v>98</v>
      </c>
      <c r="E7" s="95"/>
      <c r="F7" s="95"/>
      <c r="G7" s="96"/>
      <c r="H7" s="93" t="s">
        <v>4</v>
      </c>
      <c r="I7" s="93"/>
      <c r="J7" s="94">
        <v>101859529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92" t="s">
        <v>7</v>
      </c>
      <c r="C12" s="92"/>
      <c r="D12" s="92"/>
      <c r="E12" s="7">
        <v>2006</v>
      </c>
      <c r="F12" s="7">
        <v>2007</v>
      </c>
      <c r="G12" s="92" t="s">
        <v>8</v>
      </c>
      <c r="H12" s="92"/>
      <c r="I12" s="92"/>
      <c r="J12" s="7">
        <v>2006</v>
      </c>
      <c r="K12" s="7">
        <v>2007</v>
      </c>
    </row>
    <row r="13" spans="2:11" ht="12.75">
      <c r="B13" s="59" t="s">
        <v>9</v>
      </c>
      <c r="C13" s="59"/>
      <c r="D13" s="59"/>
      <c r="E13" s="29">
        <f>E16+E17+E19</f>
        <v>8776940</v>
      </c>
      <c r="F13" s="29">
        <f>F16+F17+F19</f>
        <v>7728045</v>
      </c>
      <c r="G13" s="59" t="s">
        <v>10</v>
      </c>
      <c r="H13" s="59"/>
      <c r="I13" s="59"/>
      <c r="J13" s="30">
        <f>J14+J16+J17+J18-J19</f>
        <v>14082760</v>
      </c>
      <c r="K13" s="30">
        <f>K14+K17+K18</f>
        <v>12574891</v>
      </c>
    </row>
    <row r="14" spans="2:11" ht="12.75">
      <c r="B14" s="81" t="s">
        <v>11</v>
      </c>
      <c r="C14" s="59"/>
      <c r="D14" s="59"/>
      <c r="E14" s="29"/>
      <c r="F14" s="29"/>
      <c r="G14" s="88" t="s">
        <v>79</v>
      </c>
      <c r="H14" s="89"/>
      <c r="I14" s="90"/>
      <c r="J14" s="30">
        <v>11461033</v>
      </c>
      <c r="K14" s="30">
        <v>11461033</v>
      </c>
    </row>
    <row r="15" spans="2:11" ht="12.75">
      <c r="B15" s="87" t="s">
        <v>12</v>
      </c>
      <c r="C15" s="87"/>
      <c r="D15" s="87"/>
      <c r="E15" s="29"/>
      <c r="F15" s="29"/>
      <c r="G15" s="66" t="s">
        <v>13</v>
      </c>
      <c r="H15" s="66"/>
      <c r="I15" s="66"/>
      <c r="J15" s="30"/>
      <c r="K15" s="30"/>
    </row>
    <row r="16" spans="2:11" ht="12.75">
      <c r="B16" s="66" t="s">
        <v>14</v>
      </c>
      <c r="C16" s="66"/>
      <c r="D16" s="66"/>
      <c r="E16" s="29">
        <v>637884</v>
      </c>
      <c r="F16" s="29">
        <v>658455</v>
      </c>
      <c r="G16" s="66" t="s">
        <v>15</v>
      </c>
      <c r="H16" s="66"/>
      <c r="I16" s="66"/>
      <c r="J16" s="30">
        <v>37265</v>
      </c>
      <c r="K16" s="30"/>
    </row>
    <row r="17" spans="2:11" ht="12.75">
      <c r="B17" s="65" t="s">
        <v>61</v>
      </c>
      <c r="C17" s="66"/>
      <c r="D17" s="66"/>
      <c r="E17" s="85">
        <v>7948993</v>
      </c>
      <c r="F17" s="85">
        <v>6924052</v>
      </c>
      <c r="G17" s="66" t="s">
        <v>16</v>
      </c>
      <c r="H17" s="66"/>
      <c r="I17" s="66"/>
      <c r="J17" s="30">
        <v>25029</v>
      </c>
      <c r="K17" s="30">
        <v>12074</v>
      </c>
    </row>
    <row r="18" spans="2:11" ht="12.75">
      <c r="B18" s="66"/>
      <c r="C18" s="66"/>
      <c r="D18" s="66"/>
      <c r="E18" s="86"/>
      <c r="F18" s="86"/>
      <c r="G18" s="66" t="s">
        <v>62</v>
      </c>
      <c r="H18" s="66"/>
      <c r="I18" s="66"/>
      <c r="J18" s="30">
        <v>4661108</v>
      </c>
      <c r="K18" s="30">
        <v>1101784</v>
      </c>
    </row>
    <row r="19" spans="2:11" ht="12.75">
      <c r="B19" s="81" t="s">
        <v>17</v>
      </c>
      <c r="C19" s="81"/>
      <c r="D19" s="81"/>
      <c r="E19" s="29">
        <v>190063</v>
      </c>
      <c r="F19" s="29">
        <v>145538</v>
      </c>
      <c r="G19" s="66" t="s">
        <v>18</v>
      </c>
      <c r="H19" s="66"/>
      <c r="I19" s="66"/>
      <c r="J19" s="30">
        <v>2101675</v>
      </c>
      <c r="K19" s="30"/>
    </row>
    <row r="20" spans="2:11" ht="12.75">
      <c r="B20" s="59" t="s">
        <v>22</v>
      </c>
      <c r="C20" s="59"/>
      <c r="D20" s="59"/>
      <c r="E20" s="29">
        <f>E21+E22+E23+E24</f>
        <v>8621878</v>
      </c>
      <c r="F20" s="29">
        <f>F21+F22+F23+F24</f>
        <v>9032798</v>
      </c>
      <c r="G20" s="66" t="s">
        <v>19</v>
      </c>
      <c r="H20" s="66"/>
      <c r="I20" s="66"/>
      <c r="J20" s="30"/>
      <c r="K20" s="30"/>
    </row>
    <row r="21" spans="2:11" ht="12.75" customHeight="1">
      <c r="B21" s="66" t="s">
        <v>24</v>
      </c>
      <c r="C21" s="66"/>
      <c r="D21" s="66"/>
      <c r="E21" s="29">
        <v>3825222</v>
      </c>
      <c r="F21" s="29">
        <v>3969974</v>
      </c>
      <c r="G21" s="61" t="s">
        <v>20</v>
      </c>
      <c r="H21" s="82"/>
      <c r="I21" s="82"/>
      <c r="J21" s="80">
        <f>J23+J25+J26</f>
        <v>3316058</v>
      </c>
      <c r="K21" s="80">
        <f>K23+K25+K26</f>
        <v>4185952</v>
      </c>
    </row>
    <row r="22" spans="2:11" ht="46.5" customHeight="1">
      <c r="B22" s="83" t="s">
        <v>63</v>
      </c>
      <c r="C22" s="84"/>
      <c r="D22" s="84"/>
      <c r="E22" s="29">
        <v>70645</v>
      </c>
      <c r="F22" s="29">
        <v>55289</v>
      </c>
      <c r="G22" s="82"/>
      <c r="H22" s="82"/>
      <c r="I22" s="82"/>
      <c r="J22" s="80"/>
      <c r="K22" s="80"/>
    </row>
    <row r="23" spans="2:11" ht="12.75">
      <c r="B23" s="66" t="s">
        <v>64</v>
      </c>
      <c r="C23" s="66"/>
      <c r="D23" s="66"/>
      <c r="E23" s="29">
        <v>3366031</v>
      </c>
      <c r="F23" s="29">
        <v>3721206</v>
      </c>
      <c r="G23" s="81" t="s">
        <v>21</v>
      </c>
      <c r="H23" s="81"/>
      <c r="I23" s="81"/>
      <c r="J23" s="30">
        <v>628551</v>
      </c>
      <c r="K23" s="30">
        <v>711010</v>
      </c>
    </row>
    <row r="24" spans="2:11" ht="12.75">
      <c r="B24" s="81" t="s">
        <v>26</v>
      </c>
      <c r="C24" s="81"/>
      <c r="D24" s="81"/>
      <c r="E24" s="29">
        <v>1359980</v>
      </c>
      <c r="F24" s="29">
        <v>1286329</v>
      </c>
      <c r="G24" s="81" t="s">
        <v>23</v>
      </c>
      <c r="H24" s="81"/>
      <c r="I24" s="81"/>
      <c r="J24" s="30"/>
      <c r="K24" s="30"/>
    </row>
    <row r="25" spans="2:11" ht="12.75">
      <c r="B25" s="59" t="s">
        <v>27</v>
      </c>
      <c r="C25" s="59"/>
      <c r="D25" s="59"/>
      <c r="E25" s="29">
        <f>E13+E20</f>
        <v>17398818</v>
      </c>
      <c r="F25" s="29">
        <f>F13+F20</f>
        <v>16760843</v>
      </c>
      <c r="G25" s="66" t="s">
        <v>25</v>
      </c>
      <c r="H25" s="66"/>
      <c r="I25" s="66"/>
      <c r="J25" s="30">
        <v>2684726</v>
      </c>
      <c r="K25" s="30">
        <v>3473601</v>
      </c>
    </row>
    <row r="26" spans="2:11" ht="12.75">
      <c r="B26" s="59" t="s">
        <v>65</v>
      </c>
      <c r="C26" s="59"/>
      <c r="D26" s="59"/>
      <c r="E26" s="29"/>
      <c r="F26" s="29"/>
      <c r="G26" s="66" t="s">
        <v>28</v>
      </c>
      <c r="H26" s="66"/>
      <c r="I26" s="66"/>
      <c r="J26" s="30">
        <v>2781</v>
      </c>
      <c r="K26" s="30">
        <v>1341</v>
      </c>
    </row>
    <row r="27" spans="2:11" ht="12.75">
      <c r="B27" s="60" t="s">
        <v>30</v>
      </c>
      <c r="C27" s="60"/>
      <c r="D27" s="60"/>
      <c r="E27" s="29">
        <f>E25</f>
        <v>17398818</v>
      </c>
      <c r="F27" s="29">
        <f>F25</f>
        <v>16760843</v>
      </c>
      <c r="G27" s="62" t="s">
        <v>29</v>
      </c>
      <c r="H27" s="62"/>
      <c r="I27" s="62"/>
      <c r="J27" s="80">
        <f>J13+J21</f>
        <v>17398818</v>
      </c>
      <c r="K27" s="80">
        <f>K13+K21</f>
        <v>16760843</v>
      </c>
    </row>
    <row r="28" spans="2:11" ht="12.75">
      <c r="B28" s="60" t="s">
        <v>31</v>
      </c>
      <c r="C28" s="60"/>
      <c r="D28" s="60"/>
      <c r="E28" s="29">
        <v>1206087</v>
      </c>
      <c r="F28" s="29">
        <v>893165</v>
      </c>
      <c r="G28" s="62"/>
      <c r="H28" s="62"/>
      <c r="I28" s="62"/>
      <c r="J28" s="80"/>
      <c r="K28" s="80"/>
    </row>
    <row r="29" spans="7:11" ht="12.75">
      <c r="G29" s="73" t="s">
        <v>32</v>
      </c>
      <c r="H29" s="74"/>
      <c r="I29" s="74"/>
      <c r="J29" s="29">
        <v>1206087</v>
      </c>
      <c r="K29" s="29">
        <v>893165</v>
      </c>
    </row>
    <row r="31" spans="2:11" ht="12.75">
      <c r="B31" s="75" t="s">
        <v>66</v>
      </c>
      <c r="C31" s="76"/>
      <c r="D31" s="76"/>
      <c r="E31" s="76"/>
      <c r="F31" s="76"/>
      <c r="G31" s="76" t="s">
        <v>33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60</v>
      </c>
      <c r="C33" s="78"/>
      <c r="D33" s="78"/>
      <c r="E33" s="79">
        <v>2006</v>
      </c>
      <c r="F33" s="79">
        <v>2007</v>
      </c>
      <c r="G33" s="52" t="s">
        <v>34</v>
      </c>
      <c r="H33" s="59"/>
      <c r="I33" s="59"/>
      <c r="J33" s="79">
        <v>2006</v>
      </c>
      <c r="K33" s="79">
        <v>2007</v>
      </c>
    </row>
    <row r="34" spans="2:11" ht="12.75">
      <c r="B34" s="78"/>
      <c r="C34" s="78"/>
      <c r="D34" s="78"/>
      <c r="E34" s="79"/>
      <c r="F34" s="79"/>
      <c r="G34" s="59"/>
      <c r="H34" s="59"/>
      <c r="I34" s="59"/>
      <c r="J34" s="79"/>
      <c r="K34" s="79"/>
    </row>
    <row r="35" spans="2:11" ht="12.75">
      <c r="B35" s="78"/>
      <c r="C35" s="78"/>
      <c r="D35" s="78"/>
      <c r="E35" s="79"/>
      <c r="F35" s="79"/>
      <c r="G35" s="66" t="s">
        <v>35</v>
      </c>
      <c r="H35" s="66"/>
      <c r="I35" s="66"/>
      <c r="J35" s="30">
        <v>16938134</v>
      </c>
      <c r="K35" s="30">
        <v>16671309</v>
      </c>
    </row>
    <row r="36" spans="2:11" ht="12.75">
      <c r="B36" s="66" t="s">
        <v>36</v>
      </c>
      <c r="C36" s="66"/>
      <c r="D36" s="66"/>
      <c r="E36" s="29">
        <v>29780018</v>
      </c>
      <c r="F36" s="29">
        <v>35770474</v>
      </c>
      <c r="G36" s="66" t="s">
        <v>39</v>
      </c>
      <c r="H36" s="66"/>
      <c r="I36" s="66"/>
      <c r="J36" s="30">
        <v>13528039</v>
      </c>
      <c r="K36" s="30">
        <v>13684083</v>
      </c>
    </row>
    <row r="37" spans="2:11" ht="12.75">
      <c r="B37" s="66" t="s">
        <v>37</v>
      </c>
      <c r="C37" s="66"/>
      <c r="D37" s="66"/>
      <c r="E37" s="29">
        <v>28248124</v>
      </c>
      <c r="F37" s="29">
        <v>31673845</v>
      </c>
      <c r="G37" s="66" t="s">
        <v>67</v>
      </c>
      <c r="H37" s="66"/>
      <c r="I37" s="66"/>
      <c r="J37" s="30">
        <f>J35-J36</f>
        <v>3410095</v>
      </c>
      <c r="K37" s="30">
        <f>K35-K36</f>
        <v>2987226</v>
      </c>
    </row>
    <row r="38" spans="2:11" ht="12.75">
      <c r="B38" s="72" t="s">
        <v>38</v>
      </c>
      <c r="C38" s="72"/>
      <c r="D38" s="72"/>
      <c r="E38" s="29">
        <f>E36-E37</f>
        <v>1531894</v>
      </c>
      <c r="F38" s="29">
        <f>F36-F37</f>
        <v>4096629</v>
      </c>
      <c r="G38" s="66" t="s">
        <v>43</v>
      </c>
      <c r="H38" s="66"/>
      <c r="I38" s="66"/>
      <c r="J38" s="30">
        <v>707690</v>
      </c>
      <c r="K38" s="30">
        <v>299806</v>
      </c>
    </row>
    <row r="39" spans="2:11" ht="12.75">
      <c r="B39" s="52" t="s">
        <v>68</v>
      </c>
      <c r="C39" s="52"/>
      <c r="D39" s="52"/>
      <c r="E39" s="53"/>
      <c r="F39" s="53"/>
      <c r="G39" s="66" t="s">
        <v>45</v>
      </c>
      <c r="H39" s="66"/>
      <c r="I39" s="66"/>
      <c r="J39" s="30">
        <v>221944</v>
      </c>
      <c r="K39" s="30">
        <v>127319</v>
      </c>
    </row>
    <row r="40" spans="2:11" ht="12.75" customHeight="1">
      <c r="B40" s="52"/>
      <c r="C40" s="52"/>
      <c r="D40" s="52"/>
      <c r="E40" s="53"/>
      <c r="F40" s="53"/>
      <c r="G40" s="71" t="s">
        <v>46</v>
      </c>
      <c r="H40" s="71"/>
      <c r="I40" s="71"/>
      <c r="J40" s="30">
        <v>1341166</v>
      </c>
      <c r="K40" s="30">
        <v>307700</v>
      </c>
    </row>
    <row r="41" spans="2:11" ht="25.5" customHeight="1">
      <c r="B41" s="65" t="s">
        <v>40</v>
      </c>
      <c r="C41" s="65"/>
      <c r="D41" s="65"/>
      <c r="E41" s="29">
        <v>1643542</v>
      </c>
      <c r="F41" s="29">
        <v>1015493</v>
      </c>
      <c r="G41" s="71" t="s">
        <v>48</v>
      </c>
      <c r="H41" s="52"/>
      <c r="I41" s="52"/>
      <c r="J41" s="30">
        <v>266621</v>
      </c>
      <c r="K41" s="30">
        <v>722858</v>
      </c>
    </row>
    <row r="42" spans="2:11" ht="24.75" customHeight="1">
      <c r="B42" s="65" t="s">
        <v>41</v>
      </c>
      <c r="C42" s="65"/>
      <c r="D42" s="65"/>
      <c r="E42" s="29">
        <v>1702865</v>
      </c>
      <c r="F42" s="29">
        <v>334782</v>
      </c>
      <c r="G42" s="65" t="s">
        <v>75</v>
      </c>
      <c r="H42" s="66"/>
      <c r="I42" s="66"/>
      <c r="J42" s="30">
        <f>J37+J38+J40-J39-J41</f>
        <v>4970386</v>
      </c>
      <c r="K42" s="30">
        <f>K37+K38+K40-K39-K41</f>
        <v>2744555</v>
      </c>
    </row>
    <row r="43" spans="2:11" ht="26.25" customHeight="1">
      <c r="B43" s="66" t="s">
        <v>38</v>
      </c>
      <c r="C43" s="66"/>
      <c r="D43" s="66"/>
      <c r="E43" s="32">
        <f>E41-E42</f>
        <v>-59323</v>
      </c>
      <c r="F43" s="29">
        <f>F41-F42</f>
        <v>680711</v>
      </c>
      <c r="G43" s="68" t="s">
        <v>69</v>
      </c>
      <c r="H43" s="69"/>
      <c r="I43" s="70"/>
      <c r="J43" s="31"/>
      <c r="K43" s="31"/>
    </row>
    <row r="44" spans="2:11" ht="12.75" customHeight="1">
      <c r="B44" s="52" t="s">
        <v>70</v>
      </c>
      <c r="C44" s="52"/>
      <c r="D44" s="52"/>
      <c r="E44" s="53"/>
      <c r="F44" s="53"/>
      <c r="G44" s="52" t="s">
        <v>52</v>
      </c>
      <c r="H44" s="52"/>
      <c r="I44" s="52"/>
      <c r="J44" s="67">
        <f>J42</f>
        <v>4970386</v>
      </c>
      <c r="K44" s="67">
        <f>K42</f>
        <v>2744555</v>
      </c>
    </row>
    <row r="45" spans="2:11" ht="12.75">
      <c r="B45" s="52"/>
      <c r="C45" s="52"/>
      <c r="D45" s="52"/>
      <c r="E45" s="53"/>
      <c r="F45" s="53"/>
      <c r="G45" s="52"/>
      <c r="H45" s="52"/>
      <c r="I45" s="52"/>
      <c r="J45" s="67"/>
      <c r="K45" s="67"/>
    </row>
    <row r="46" spans="2:11" ht="24.75" customHeight="1">
      <c r="B46" s="65" t="s">
        <v>42</v>
      </c>
      <c r="C46" s="65"/>
      <c r="D46" s="65"/>
      <c r="E46" s="29">
        <v>547742</v>
      </c>
      <c r="F46" s="29"/>
      <c r="G46" s="60" t="s">
        <v>54</v>
      </c>
      <c r="H46" s="60"/>
      <c r="I46" s="60"/>
      <c r="J46" s="30">
        <v>309278</v>
      </c>
      <c r="K46" s="30">
        <v>246978</v>
      </c>
    </row>
    <row r="47" spans="2:11" ht="28.5" customHeight="1">
      <c r="B47" s="65" t="s">
        <v>44</v>
      </c>
      <c r="C47" s="65"/>
      <c r="D47" s="65"/>
      <c r="E47" s="29">
        <v>1881257</v>
      </c>
      <c r="F47" s="29">
        <v>3985514</v>
      </c>
      <c r="G47" s="63" t="s">
        <v>71</v>
      </c>
      <c r="H47" s="64"/>
      <c r="I47" s="64"/>
      <c r="J47" s="30"/>
      <c r="K47" s="30"/>
    </row>
    <row r="48" spans="2:11" ht="16.5" customHeight="1">
      <c r="B48" s="66" t="s">
        <v>38</v>
      </c>
      <c r="C48" s="66"/>
      <c r="D48" s="66"/>
      <c r="E48" s="32">
        <f>E46-E47</f>
        <v>-1333515</v>
      </c>
      <c r="F48" s="32">
        <f>F46-F47</f>
        <v>-3985514</v>
      </c>
      <c r="G48" s="64" t="s">
        <v>72</v>
      </c>
      <c r="H48" s="64"/>
      <c r="I48" s="64"/>
      <c r="J48" s="30">
        <f>J44-J46</f>
        <v>4661108</v>
      </c>
      <c r="K48" s="30">
        <f>K44-K46</f>
        <v>2497577</v>
      </c>
    </row>
    <row r="49" spans="2:11" ht="34.5" customHeight="1">
      <c r="B49" s="62" t="s">
        <v>47</v>
      </c>
      <c r="C49" s="62"/>
      <c r="D49" s="62"/>
      <c r="E49" s="29">
        <f>E36+E41+E46</f>
        <v>31971302</v>
      </c>
      <c r="F49" s="29">
        <f>F36+F41+F46</f>
        <v>36785967</v>
      </c>
      <c r="G49" s="63" t="s">
        <v>76</v>
      </c>
      <c r="H49" s="64"/>
      <c r="I49" s="64"/>
      <c r="J49" s="30"/>
      <c r="K49" s="30"/>
    </row>
    <row r="50" spans="2:11" ht="35.25" customHeight="1">
      <c r="B50" s="62" t="s">
        <v>49</v>
      </c>
      <c r="C50" s="62"/>
      <c r="D50" s="62"/>
      <c r="E50" s="29">
        <f>E37+E42+E47</f>
        <v>31832246</v>
      </c>
      <c r="F50" s="29">
        <f>F37+F42+F47</f>
        <v>35994141</v>
      </c>
      <c r="G50" s="61" t="s">
        <v>73</v>
      </c>
      <c r="H50" s="60"/>
      <c r="I50" s="60"/>
      <c r="J50" s="30"/>
      <c r="K50" s="30"/>
    </row>
    <row r="51" spans="2:11" ht="18" customHeight="1">
      <c r="B51" s="59" t="s">
        <v>50</v>
      </c>
      <c r="C51" s="59"/>
      <c r="D51" s="59"/>
      <c r="E51" s="29">
        <f>E49-E50</f>
        <v>139056</v>
      </c>
      <c r="F51" s="29">
        <f>F49-F50</f>
        <v>791826</v>
      </c>
      <c r="G51" s="60" t="s">
        <v>74</v>
      </c>
      <c r="H51" s="60"/>
      <c r="I51" s="60"/>
      <c r="J51" s="30"/>
      <c r="K51" s="30"/>
    </row>
    <row r="52" spans="2:11" ht="15" customHeight="1">
      <c r="B52" s="52" t="s">
        <v>51</v>
      </c>
      <c r="C52" s="52"/>
      <c r="D52" s="52"/>
      <c r="E52" s="53">
        <v>149706</v>
      </c>
      <c r="F52" s="53">
        <v>749386</v>
      </c>
      <c r="G52" s="60" t="s">
        <v>56</v>
      </c>
      <c r="H52" s="60"/>
      <c r="I52" s="60"/>
      <c r="J52" s="30">
        <v>365</v>
      </c>
      <c r="K52" s="30">
        <v>189</v>
      </c>
    </row>
    <row r="53" spans="2:11" ht="28.5" customHeight="1">
      <c r="B53" s="52"/>
      <c r="C53" s="52"/>
      <c r="D53" s="52"/>
      <c r="E53" s="53"/>
      <c r="F53" s="53"/>
      <c r="G53" s="61" t="s">
        <v>57</v>
      </c>
      <c r="H53" s="60"/>
      <c r="I53" s="60"/>
      <c r="J53" s="30"/>
      <c r="K53" s="30"/>
    </row>
    <row r="54" spans="2:11" ht="24" customHeight="1">
      <c r="B54" s="52" t="s">
        <v>53</v>
      </c>
      <c r="C54" s="52"/>
      <c r="D54" s="52"/>
      <c r="E54" s="53">
        <v>460624</v>
      </c>
      <c r="F54" s="55">
        <v>-17996</v>
      </c>
      <c r="G54" s="57"/>
      <c r="H54" s="58"/>
      <c r="I54" s="58"/>
      <c r="J54" s="13"/>
      <c r="K54" s="13"/>
    </row>
    <row r="55" spans="2:6" ht="22.5" customHeight="1">
      <c r="B55" s="52"/>
      <c r="C55" s="52"/>
      <c r="D55" s="52"/>
      <c r="E55" s="53"/>
      <c r="F55" s="56"/>
    </row>
    <row r="56" spans="2:6" ht="12.75">
      <c r="B56" s="52" t="s">
        <v>55</v>
      </c>
      <c r="C56" s="52"/>
      <c r="D56" s="52"/>
      <c r="E56" s="53">
        <f>E51+E52+E54</f>
        <v>749386</v>
      </c>
      <c r="F56" s="53">
        <f>F51+F52+F54</f>
        <v>1523216</v>
      </c>
    </row>
    <row r="57" spans="2:6" ht="12.75">
      <c r="B57" s="52"/>
      <c r="C57" s="52"/>
      <c r="D57" s="52"/>
      <c r="E57" s="53"/>
      <c r="F57" s="53"/>
    </row>
    <row r="58" ht="14.25" customHeight="1"/>
    <row r="59" spans="1:11" ht="12.75">
      <c r="A59" s="54" t="s">
        <v>58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ht="7.5" customHeight="1"/>
    <row r="61" spans="2:11" ht="12" customHeight="1">
      <c r="B61" s="22"/>
      <c r="C61" s="23"/>
      <c r="D61" s="97">
        <v>2006</v>
      </c>
      <c r="E61" s="98"/>
      <c r="F61" s="98"/>
      <c r="G61" s="99"/>
      <c r="H61" s="97">
        <v>2007</v>
      </c>
      <c r="I61" s="98"/>
      <c r="J61" s="98"/>
      <c r="K61" s="99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05" t="s">
        <v>84</v>
      </c>
      <c r="C64" s="106"/>
      <c r="D64" s="33">
        <v>10950795</v>
      </c>
      <c r="E64" s="33">
        <v>510477</v>
      </c>
      <c r="F64" s="33">
        <v>239</v>
      </c>
      <c r="G64" s="33">
        <f>D64+E64-F64</f>
        <v>11461033</v>
      </c>
      <c r="H64" s="33">
        <f>G64</f>
        <v>11461033</v>
      </c>
      <c r="I64" s="33"/>
      <c r="J64" s="33"/>
      <c r="K64" s="33">
        <f>G64</f>
        <v>11461033</v>
      </c>
    </row>
    <row r="65" spans="2:11" ht="21.75" customHeight="1">
      <c r="B65" s="105" t="s">
        <v>85</v>
      </c>
      <c r="C65" s="106"/>
      <c r="D65" s="33">
        <v>190752</v>
      </c>
      <c r="E65" s="33"/>
      <c r="F65" s="33">
        <v>190752</v>
      </c>
      <c r="G65" s="33"/>
      <c r="H65" s="33"/>
      <c r="I65" s="33"/>
      <c r="J65" s="33"/>
      <c r="K65" s="33"/>
    </row>
    <row r="66" spans="2:11" ht="30" customHeight="1">
      <c r="B66" s="105" t="s">
        <v>86</v>
      </c>
      <c r="C66" s="106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05" t="s">
        <v>87</v>
      </c>
      <c r="C67" s="106"/>
      <c r="D67" s="33">
        <v>386561</v>
      </c>
      <c r="E67" s="33">
        <v>37265</v>
      </c>
      <c r="F67" s="33">
        <v>386561</v>
      </c>
      <c r="G67" s="33">
        <f>D67+E67-F67</f>
        <v>37265</v>
      </c>
      <c r="H67" s="33">
        <f>G67</f>
        <v>37265</v>
      </c>
      <c r="I67" s="33"/>
      <c r="J67" s="33">
        <v>37265</v>
      </c>
      <c r="K67" s="33"/>
    </row>
    <row r="68" spans="2:11" ht="21.75" customHeight="1">
      <c r="B68" s="105" t="s">
        <v>88</v>
      </c>
      <c r="C68" s="106"/>
      <c r="D68" s="33">
        <v>6230299</v>
      </c>
      <c r="E68" s="33"/>
      <c r="F68" s="33">
        <v>6230299</v>
      </c>
      <c r="G68" s="33"/>
      <c r="H68" s="33"/>
      <c r="I68" s="33"/>
      <c r="J68" s="33"/>
      <c r="K68" s="33"/>
    </row>
    <row r="69" spans="2:11" ht="21.75" customHeight="1">
      <c r="B69" s="105" t="s">
        <v>89</v>
      </c>
      <c r="C69" s="106"/>
      <c r="D69" s="33">
        <v>525421</v>
      </c>
      <c r="E69" s="33"/>
      <c r="F69" s="33">
        <v>500392</v>
      </c>
      <c r="G69" s="33">
        <f>D69-F69</f>
        <v>25029</v>
      </c>
      <c r="H69" s="33">
        <f>G69</f>
        <v>25029</v>
      </c>
      <c r="I69" s="33">
        <v>12074</v>
      </c>
      <c r="J69" s="33">
        <v>25029</v>
      </c>
      <c r="K69" s="33">
        <f>H69+I69-J69</f>
        <v>12074</v>
      </c>
    </row>
    <row r="70" spans="2:11" ht="21.75" customHeight="1">
      <c r="B70" s="105" t="s">
        <v>90</v>
      </c>
      <c r="C70" s="106"/>
      <c r="D70" s="33">
        <v>1014566</v>
      </c>
      <c r="E70" s="33">
        <v>4661108</v>
      </c>
      <c r="F70" s="33">
        <v>1014566</v>
      </c>
      <c r="G70" s="33">
        <f>D70+E70-F70</f>
        <v>4661108</v>
      </c>
      <c r="H70" s="33">
        <f>G70</f>
        <v>4661108</v>
      </c>
      <c r="I70" s="33">
        <v>2497577</v>
      </c>
      <c r="J70" s="33">
        <v>6056901</v>
      </c>
      <c r="K70" s="33">
        <f>H70+I70-J70</f>
        <v>1101784</v>
      </c>
    </row>
    <row r="71" spans="2:11" ht="21.75" customHeight="1">
      <c r="B71" s="105" t="s">
        <v>91</v>
      </c>
      <c r="C71" s="106"/>
      <c r="D71" s="33">
        <v>9923853</v>
      </c>
      <c r="E71" s="33"/>
      <c r="F71" s="33">
        <v>7822178</v>
      </c>
      <c r="G71" s="33">
        <f>D71-F71</f>
        <v>2101675</v>
      </c>
      <c r="H71" s="33">
        <f>G71</f>
        <v>2101675</v>
      </c>
      <c r="I71" s="33"/>
      <c r="J71" s="33">
        <v>2101675</v>
      </c>
      <c r="K71" s="33"/>
    </row>
    <row r="72" spans="2:11" ht="21.75" customHeight="1">
      <c r="B72" s="105" t="s">
        <v>92</v>
      </c>
      <c r="C72" s="106"/>
      <c r="D72" s="33">
        <v>299</v>
      </c>
      <c r="E72" s="33"/>
      <c r="F72" s="33">
        <v>299</v>
      </c>
      <c r="G72" s="33"/>
      <c r="H72" s="33"/>
      <c r="I72" s="33"/>
      <c r="J72" s="33"/>
      <c r="K72" s="33"/>
    </row>
    <row r="73" spans="2:12" ht="21.75" customHeight="1">
      <c r="B73" s="105" t="s">
        <v>93</v>
      </c>
      <c r="C73" s="106"/>
      <c r="D73" s="33">
        <f>D64+D65+D67+D68+D69+D70-D71-D72</f>
        <v>9374242</v>
      </c>
      <c r="E73" s="33">
        <f>E64+E67+E70</f>
        <v>5208850</v>
      </c>
      <c r="F73" s="33">
        <f>F64+F65+F67+F68+F69+F70-F71-F72</f>
        <v>500332</v>
      </c>
      <c r="G73" s="33">
        <f>G64+G67+G69+G70-G71</f>
        <v>14082760</v>
      </c>
      <c r="H73" s="33">
        <f>H64+H67+H69+H70-H71</f>
        <v>14082760</v>
      </c>
      <c r="I73" s="33">
        <f>I69+I70</f>
        <v>2509651</v>
      </c>
      <c r="J73" s="33">
        <f>J67+J69+J70-J71</f>
        <v>4017520</v>
      </c>
      <c r="K73" s="33">
        <f>H73+I73-J73</f>
        <v>12574891</v>
      </c>
      <c r="L73" s="34"/>
    </row>
    <row r="74" spans="1:11" ht="31.5" customHeight="1">
      <c r="A74" s="28"/>
      <c r="B74" s="105" t="s">
        <v>95</v>
      </c>
      <c r="C74" s="106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47"/>
      <c r="B75" s="47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85.5" customHeight="1">
      <c r="B77" s="48" t="s">
        <v>102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0" t="s">
        <v>94</v>
      </c>
      <c r="C79" s="51"/>
      <c r="D79" s="51"/>
      <c r="E79" s="51"/>
      <c r="F79" s="51"/>
      <c r="G79" s="51"/>
      <c r="H79" s="51"/>
      <c r="I79" s="51"/>
      <c r="J79" s="51"/>
      <c r="K79" s="51"/>
    </row>
    <row r="80" spans="2:11" ht="12.75">
      <c r="B80" s="45" t="s">
        <v>103</v>
      </c>
      <c r="C80" s="46"/>
      <c r="D80" s="46"/>
      <c r="E80" s="46"/>
      <c r="F80" s="46"/>
      <c r="G80" s="46"/>
      <c r="H80" s="46"/>
      <c r="I80" s="46"/>
      <c r="J80" s="46"/>
      <c r="K80" s="46"/>
    </row>
    <row r="81" spans="2:11" ht="12.75"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2:11" ht="12.75"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12.75"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2:11" ht="12.7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2.2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7" t="s">
        <v>78</v>
      </c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2.75">
      <c r="B89" s="39" t="s">
        <v>100</v>
      </c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14.25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2.75">
      <c r="B91" s="41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12.75"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2:11" ht="62.25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3" t="s">
        <v>59</v>
      </c>
      <c r="I95" s="44"/>
      <c r="J95" s="44"/>
      <c r="K95" s="44"/>
    </row>
    <row r="96" spans="2:11" ht="12.75">
      <c r="B96" s="2"/>
      <c r="C96" s="2"/>
      <c r="D96" s="2"/>
      <c r="E96" s="2"/>
      <c r="F96" s="9"/>
      <c r="G96" s="2"/>
      <c r="H96" s="36" t="s">
        <v>104</v>
      </c>
      <c r="I96" s="36"/>
      <c r="J96" s="36"/>
      <c r="K96" s="36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2:11" ht="12.75"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2:11" ht="24" customHeight="1"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2:11" ht="65.25" customHeight="1"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</sheetData>
  <sheetProtection/>
  <mergeCells count="132">
    <mergeCell ref="B74:C74"/>
    <mergeCell ref="B68:C68"/>
    <mergeCell ref="B69:C69"/>
    <mergeCell ref="B70:C70"/>
    <mergeCell ref="B71:C71"/>
    <mergeCell ref="B64:C64"/>
    <mergeCell ref="B65:C65"/>
    <mergeCell ref="B66:C66"/>
    <mergeCell ref="B67:C67"/>
    <mergeCell ref="B72:C72"/>
    <mergeCell ref="B73:C73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1"/>
  <rowBreaks count="2" manualBreakCount="2">
    <brk id="57" max="10" man="1"/>
    <brk id="97" max="255" man="1"/>
  </rowBreaks>
  <ignoredErrors>
    <ignoredError sqref="G70 E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2008-06-13T10:00:33Z</cp:lastPrinted>
  <dcterms:created xsi:type="dcterms:W3CDTF">2007-02-12T13:02:25Z</dcterms:created>
  <dcterms:modified xsi:type="dcterms:W3CDTF">2008-07-22T09:21:35Z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