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<sst xmlns="http://schemas.openxmlformats.org/spreadsheetml/2006/main" count="117" uniqueCount="102">
  <si>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</si>
  <si>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</si>
  <si>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</si>
  <si>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</si>
  <si>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</si>
  <si>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</si>
  <si>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</si>
  <si>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</si>
  <si>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</si>
  <si>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</si>
  <si>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</si>
  <si>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</si>
  <si>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</si>
  <si>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</si>
  <si>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</si>
  <si>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</si>
  <si>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</si>
  <si>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</si>
  <si>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</si>
  <si>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</si>
  <si>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</si>
  <si>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</si>
  <si>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</si>
  <si>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</si>
  <si>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</si>
  <si>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</si>
  <si>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</si>
  <si>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</si>
  <si>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</si>
  <si>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</si>
  <si>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</si>
  <si>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</si>
  <si>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</si>
  <si>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</si>
  <si>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</si>
  <si>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</si>
  <si>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</si>
  <si>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</si>
  <si>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</si>
  <si>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</si>
  <si>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</si>
  <si>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</si>
  <si>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</si>
  <si>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</si>
  <si>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</si>
  <si>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</si>
  <si>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</si>
  <si>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</si>
  <si>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</si>
  <si>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</si>
  <si>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</si>
  <si>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</si>
  <si>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</si>
  <si>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</si>
  <si>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</si>
  <si>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</si>
  <si>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</si>
  <si>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</si>
  <si>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</si>
  <si>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</si>
  <si>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</si>
  <si>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</si>
  <si>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</si>
  <si>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</si>
  <si>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</si>
  <si>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</si>
  <si>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</si>
  <si>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</si>
  <si>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</si>
  <si>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</si>
  <si>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</si>
  <si>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</si>
  <si>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</si>
  <si>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</si>
  <si>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</si>
  <si>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</si>
  <si>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</si>
  <si>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</si>
  <si>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</si>
  <si>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</si>
  <si>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</si>
  <si>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</si>
  <si>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</si>
  <si>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</si>
  <si>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</si>
  <si>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</si>
  <si>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</si>
  <si>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</si>
  <si>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</si>
  <si>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</si>
  <si>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</si>
  <si>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</si>
  <si>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</si>
  <si>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</si>
  <si>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</si>
  <si>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2007. ГОДИНУ</t>
  </si>
  <si>
    <t>АД ''МЕДЕЛА'' - Врбас</t>
  </si>
  <si>
    <t>Кулски пут бб</t>
  </si>
  <si>
    <t>2007.</t>
  </si>
  <si>
    <r>
      <t>Увид се може извршити сваког радног дана, на основу предходне најаве, у периоду од 11</t>
    </r>
    <r>
      <rPr>
        <vertAlign val="superscript"/>
        <sz val="8"/>
        <color indexed="48"/>
        <rFont val="Arial"/>
        <family val="2"/>
      </rPr>
      <t>00</t>
    </r>
    <r>
      <rPr>
        <sz val="8"/>
        <color indexed="48"/>
        <rFont val="Arial"/>
        <family val="2"/>
      </rPr>
      <t xml:space="preserve"> - 15</t>
    </r>
    <r>
      <rPr>
        <vertAlign val="superscript"/>
        <sz val="8"/>
        <color indexed="48"/>
        <rFont val="Arial"/>
        <family val="2"/>
      </rPr>
      <t>00</t>
    </r>
    <r>
      <rPr>
        <sz val="8"/>
        <color indexed="48"/>
        <rFont val="Arial"/>
        <family val="2"/>
      </rPr>
      <t xml:space="preserve"> часова, у седишту друштва.</t>
    </r>
  </si>
  <si>
    <r>
      <t>III ЗАКЉУЧНО МИШЉЕЊЕ РЕВИЗОРА ''Confida finodit'' О ФИНАНСИЈСКИМ ИЗВЕШТАЈИМА:</t>
    </r>
    <r>
      <rPr>
        <b/>
        <sz val="10"/>
        <rFont val="Arial"/>
        <family val="2"/>
      </rPr>
      <t xml:space="preserve">
''По нашем мишљењеу, финансијски извештаји истинито и објективно, по свим материјално значајним питањима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приказују финансијско стање друштва А.Д. ''МЕДЕЛА'' - Врбас, на дан 31.12. 2007. године.</t>
    </r>
    <r>
      <rPr>
        <sz val="8"/>
        <rFont val="Arial"/>
        <family val="2"/>
      </rPr>
      <t xml:space="preserve">
</t>
    </r>
  </si>
  <si>
    <t>OLIVERA VERAC,dipl.ing.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</si>
</sst>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vertAlign val="superscript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1" fontId="12" fillId="0" borderId="11" xfId="0" applyNumberFormat="1" applyFont="1" applyBorder="1" applyAlignment="1">
      <alignment horizontal="center" vertical="top"/>
    </xf>
    <xf numFmtId="1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:J3"/>
    </sheetView>
  </sheetViews>
  <sheetFormatPr defaultColWidth="9.140625" defaultRowHeight="12.75"/>
  <cols>
    <col min="3" max="3" width="11.421875" style="0" customWidth="1"/>
    <col min="10" max="10" width="9.421875" style="0" bestFit="1" customWidth="1"/>
  </cols>
  <sheetData>
    <row r="1" spans="1:10" ht="41.25" customHeight="1">
      <c r="A1" s="103" t="s">
        <v>77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>
      <c r="A2" s="101" t="s">
        <v>95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47" t="s">
        <v>96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>
      <c r="A6" s="92" t="s">
        <v>1</v>
      </c>
      <c r="B6" s="92"/>
      <c r="C6" s="91" t="s">
        <v>96</v>
      </c>
      <c r="D6" s="91"/>
      <c r="E6" s="91"/>
      <c r="F6" s="91"/>
      <c r="G6" s="92" t="s">
        <v>2</v>
      </c>
      <c r="H6" s="92"/>
      <c r="I6" s="91">
        <v>8155950</v>
      </c>
      <c r="J6" s="91"/>
    </row>
    <row r="7" spans="1:10" ht="12.75">
      <c r="A7" s="92" t="s">
        <v>3</v>
      </c>
      <c r="B7" s="92"/>
      <c r="C7" s="93" t="s">
        <v>97</v>
      </c>
      <c r="D7" s="94"/>
      <c r="E7" s="94"/>
      <c r="F7" s="95"/>
      <c r="G7" s="92" t="s">
        <v>4</v>
      </c>
      <c r="H7" s="92"/>
      <c r="I7" s="93">
        <v>100640245</v>
      </c>
      <c r="J7" s="95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89" t="s">
        <v>5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56" t="s">
        <v>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>
      <c r="A12" s="90" t="s">
        <v>7</v>
      </c>
      <c r="B12" s="90"/>
      <c r="C12" s="90"/>
      <c r="D12" s="7" t="s">
        <v>98</v>
      </c>
      <c r="E12" s="7" t="s">
        <v>8</v>
      </c>
      <c r="F12" s="90" t="s">
        <v>9</v>
      </c>
      <c r="G12" s="90"/>
      <c r="H12" s="90"/>
      <c r="I12" s="7" t="s">
        <v>98</v>
      </c>
      <c r="J12" s="7" t="s">
        <v>8</v>
      </c>
    </row>
    <row r="13" spans="1:10" ht="12.75">
      <c r="A13" s="59" t="s">
        <v>10</v>
      </c>
      <c r="B13" s="59"/>
      <c r="C13" s="59"/>
      <c r="D13" s="32">
        <f>SUM(D14:D19)</f>
        <v>352643</v>
      </c>
      <c r="E13" s="32">
        <f>SUM(E14:E19)</f>
        <v>395320</v>
      </c>
      <c r="F13" s="59" t="s">
        <v>11</v>
      </c>
      <c r="G13" s="59"/>
      <c r="H13" s="59"/>
      <c r="I13" s="32">
        <f>SUM(I14:I20)</f>
        <v>745154</v>
      </c>
      <c r="J13" s="32">
        <f>SUM(J14:J20)</f>
        <v>674368</v>
      </c>
    </row>
    <row r="14" spans="1:10" ht="12.75">
      <c r="A14" s="81" t="s">
        <v>12</v>
      </c>
      <c r="B14" s="59"/>
      <c r="C14" s="59"/>
      <c r="D14" s="30">
        <v>0</v>
      </c>
      <c r="E14" s="30">
        <v>0</v>
      </c>
      <c r="F14" s="86" t="s">
        <v>79</v>
      </c>
      <c r="G14" s="87"/>
      <c r="H14" s="88"/>
      <c r="I14" s="30">
        <v>448656</v>
      </c>
      <c r="J14" s="30">
        <v>432874</v>
      </c>
    </row>
    <row r="15" spans="1:10" ht="12.75">
      <c r="A15" s="85" t="s">
        <v>13</v>
      </c>
      <c r="B15" s="85"/>
      <c r="C15" s="85"/>
      <c r="D15" s="30">
        <v>0</v>
      </c>
      <c r="E15" s="30">
        <v>0</v>
      </c>
      <c r="F15" s="66" t="s">
        <v>14</v>
      </c>
      <c r="G15" s="66"/>
      <c r="H15" s="66"/>
      <c r="I15" s="30">
        <v>0</v>
      </c>
      <c r="J15" s="30">
        <v>0</v>
      </c>
    </row>
    <row r="16" spans="1:10" ht="12.75">
      <c r="A16" s="66" t="s">
        <v>15</v>
      </c>
      <c r="B16" s="66"/>
      <c r="C16" s="66"/>
      <c r="D16" s="30">
        <v>0</v>
      </c>
      <c r="E16" s="30">
        <v>0</v>
      </c>
      <c r="F16" s="66" t="s">
        <v>16</v>
      </c>
      <c r="G16" s="66"/>
      <c r="H16" s="66"/>
      <c r="I16" s="30">
        <v>10393</v>
      </c>
      <c r="J16" s="30">
        <v>10393</v>
      </c>
    </row>
    <row r="17" spans="1:10" ht="12.75">
      <c r="A17" s="65" t="s">
        <v>61</v>
      </c>
      <c r="B17" s="66"/>
      <c r="C17" s="66"/>
      <c r="D17" s="67">
        <v>347398</v>
      </c>
      <c r="E17" s="67">
        <v>389763</v>
      </c>
      <c r="F17" s="66" t="s">
        <v>17</v>
      </c>
      <c r="G17" s="66"/>
      <c r="H17" s="66"/>
      <c r="I17" s="30">
        <v>0</v>
      </c>
      <c r="J17" s="30">
        <v>0</v>
      </c>
    </row>
    <row r="18" spans="1:10" ht="12.75">
      <c r="A18" s="66"/>
      <c r="B18" s="66"/>
      <c r="C18" s="66"/>
      <c r="D18" s="67"/>
      <c r="E18" s="67"/>
      <c r="F18" s="66" t="s">
        <v>62</v>
      </c>
      <c r="G18" s="66"/>
      <c r="H18" s="66"/>
      <c r="I18" s="30">
        <v>286105</v>
      </c>
      <c r="J18" s="30">
        <v>231101</v>
      </c>
    </row>
    <row r="19" spans="1:10" ht="12.75">
      <c r="A19" s="81" t="s">
        <v>18</v>
      </c>
      <c r="B19" s="81"/>
      <c r="C19" s="81"/>
      <c r="D19" s="30">
        <v>5245</v>
      </c>
      <c r="E19" s="30">
        <v>5557</v>
      </c>
      <c r="F19" s="66" t="s">
        <v>19</v>
      </c>
      <c r="G19" s="66"/>
      <c r="H19" s="66"/>
      <c r="I19" s="30">
        <v>0</v>
      </c>
      <c r="J19" s="30">
        <v>0</v>
      </c>
    </row>
    <row r="20" spans="1:10" ht="12.75">
      <c r="A20" s="59" t="s">
        <v>23</v>
      </c>
      <c r="B20" s="59"/>
      <c r="C20" s="59"/>
      <c r="D20" s="32">
        <f>SUM(D21:D24)</f>
        <v>507763</v>
      </c>
      <c r="E20" s="32">
        <f>SUM(E21:E24)</f>
        <v>477028</v>
      </c>
      <c r="F20" s="66" t="s">
        <v>20</v>
      </c>
      <c r="G20" s="66"/>
      <c r="H20" s="66"/>
      <c r="I20" s="30">
        <v>0</v>
      </c>
      <c r="J20" s="30">
        <v>0</v>
      </c>
    </row>
    <row r="21" spans="1:10" ht="12.75" customHeight="1">
      <c r="A21" s="66" t="s">
        <v>25</v>
      </c>
      <c r="B21" s="66"/>
      <c r="C21" s="66"/>
      <c r="D21" s="30">
        <v>296023</v>
      </c>
      <c r="E21" s="30">
        <v>264347</v>
      </c>
      <c r="F21" s="61" t="s">
        <v>21</v>
      </c>
      <c r="G21" s="82"/>
      <c r="H21" s="82"/>
      <c r="I21" s="80">
        <f>I23+I24+I25+I26</f>
        <v>115252</v>
      </c>
      <c r="J21" s="80">
        <f>J23+J24+J25+J26</f>
        <v>197980</v>
      </c>
    </row>
    <row r="22" spans="1:10" ht="46.5" customHeight="1">
      <c r="A22" s="83" t="s">
        <v>63</v>
      </c>
      <c r="B22" s="84"/>
      <c r="C22" s="84"/>
      <c r="D22" s="30">
        <v>0</v>
      </c>
      <c r="E22" s="30">
        <v>0</v>
      </c>
      <c r="F22" s="82"/>
      <c r="G22" s="82"/>
      <c r="H22" s="82"/>
      <c r="I22" s="80"/>
      <c r="J22" s="80"/>
    </row>
    <row r="23" spans="1:10" ht="12.75">
      <c r="A23" s="66" t="s">
        <v>64</v>
      </c>
      <c r="B23" s="66"/>
      <c r="C23" s="66"/>
      <c r="D23" s="30">
        <v>206724</v>
      </c>
      <c r="E23" s="30">
        <v>212681</v>
      </c>
      <c r="F23" s="81" t="s">
        <v>22</v>
      </c>
      <c r="G23" s="81"/>
      <c r="H23" s="81"/>
      <c r="I23" s="30">
        <v>0</v>
      </c>
      <c r="J23" s="30">
        <v>12351</v>
      </c>
    </row>
    <row r="24" spans="1:10" ht="12.75">
      <c r="A24" s="81" t="s">
        <v>27</v>
      </c>
      <c r="B24" s="81"/>
      <c r="C24" s="81"/>
      <c r="D24" s="30">
        <v>5016</v>
      </c>
      <c r="E24" s="30">
        <v>0</v>
      </c>
      <c r="F24" s="81" t="s">
        <v>24</v>
      </c>
      <c r="G24" s="81"/>
      <c r="H24" s="81"/>
      <c r="I24" s="30">
        <v>0</v>
      </c>
      <c r="J24" s="30">
        <v>0</v>
      </c>
    </row>
    <row r="25" spans="1:10" ht="12.75">
      <c r="A25" s="59" t="s">
        <v>28</v>
      </c>
      <c r="B25" s="59"/>
      <c r="C25" s="59"/>
      <c r="D25" s="30">
        <v>0</v>
      </c>
      <c r="E25" s="30">
        <v>0</v>
      </c>
      <c r="F25" s="66" t="s">
        <v>26</v>
      </c>
      <c r="G25" s="66"/>
      <c r="H25" s="66"/>
      <c r="I25" s="30">
        <v>115252</v>
      </c>
      <c r="J25" s="30">
        <v>185629</v>
      </c>
    </row>
    <row r="26" spans="1:10" ht="12.75">
      <c r="A26" s="59" t="s">
        <v>65</v>
      </c>
      <c r="B26" s="59"/>
      <c r="C26" s="59"/>
      <c r="D26" s="30">
        <v>0</v>
      </c>
      <c r="E26" s="30">
        <v>0</v>
      </c>
      <c r="F26" s="66" t="s">
        <v>29</v>
      </c>
      <c r="G26" s="66"/>
      <c r="H26" s="66"/>
      <c r="I26" s="30">
        <v>0</v>
      </c>
      <c r="J26" s="30">
        <v>0</v>
      </c>
    </row>
    <row r="27" spans="1:10" ht="12.75">
      <c r="A27" s="60" t="s">
        <v>31</v>
      </c>
      <c r="B27" s="60"/>
      <c r="C27" s="60"/>
      <c r="D27" s="32">
        <f>D13+D20</f>
        <v>860406</v>
      </c>
      <c r="E27" s="32">
        <f>E13+E20</f>
        <v>872348</v>
      </c>
      <c r="F27" s="62" t="s">
        <v>30</v>
      </c>
      <c r="G27" s="62"/>
      <c r="H27" s="62"/>
      <c r="I27" s="80">
        <f>I13+I21</f>
        <v>860406</v>
      </c>
      <c r="J27" s="80">
        <f>J13+J21</f>
        <v>872348</v>
      </c>
    </row>
    <row r="28" spans="1:10" ht="12.75">
      <c r="A28" s="60" t="s">
        <v>32</v>
      </c>
      <c r="B28" s="60"/>
      <c r="C28" s="60"/>
      <c r="D28" s="30">
        <v>0</v>
      </c>
      <c r="E28" s="30">
        <v>0</v>
      </c>
      <c r="F28" s="62"/>
      <c r="G28" s="62"/>
      <c r="H28" s="62"/>
      <c r="I28" s="80"/>
      <c r="J28" s="80"/>
    </row>
    <row r="29" spans="6:10" ht="12.75">
      <c r="F29" s="73" t="s">
        <v>33</v>
      </c>
      <c r="G29" s="74"/>
      <c r="H29" s="74"/>
      <c r="I29" s="31">
        <v>0</v>
      </c>
      <c r="J29" s="31">
        <v>0</v>
      </c>
    </row>
    <row r="31" spans="1:10" ht="12.75">
      <c r="A31" s="75" t="s">
        <v>66</v>
      </c>
      <c r="B31" s="76"/>
      <c r="C31" s="76"/>
      <c r="D31" s="76"/>
      <c r="E31" s="76"/>
      <c r="F31" s="76" t="s">
        <v>34</v>
      </c>
      <c r="G31" s="76"/>
      <c r="H31" s="76"/>
      <c r="I31" s="76"/>
      <c r="J31" s="76"/>
    </row>
    <row r="32" spans="1:10" ht="12.75">
      <c r="A32" s="77"/>
      <c r="B32" s="77"/>
      <c r="C32" s="77"/>
      <c r="D32" s="77"/>
      <c r="E32" s="77"/>
      <c r="F32" s="76"/>
      <c r="G32" s="76"/>
      <c r="H32" s="76"/>
      <c r="I32" s="76"/>
      <c r="J32" s="76"/>
    </row>
    <row r="33" spans="1:10" ht="12.75" customHeight="1">
      <c r="A33" s="78" t="s">
        <v>60</v>
      </c>
      <c r="B33" s="78"/>
      <c r="C33" s="78"/>
      <c r="D33" s="79" t="s">
        <v>98</v>
      </c>
      <c r="E33" s="79" t="s">
        <v>8</v>
      </c>
      <c r="F33" s="54" t="s">
        <v>35</v>
      </c>
      <c r="G33" s="59"/>
      <c r="H33" s="59"/>
      <c r="I33" s="79" t="s">
        <v>98</v>
      </c>
      <c r="J33" s="79" t="s">
        <v>8</v>
      </c>
    </row>
    <row r="34" spans="1:10" ht="12.75">
      <c r="A34" s="78"/>
      <c r="B34" s="78"/>
      <c r="C34" s="78"/>
      <c r="D34" s="79"/>
      <c r="E34" s="79"/>
      <c r="F34" s="59"/>
      <c r="G34" s="59"/>
      <c r="H34" s="59"/>
      <c r="I34" s="79"/>
      <c r="J34" s="79"/>
    </row>
    <row r="35" spans="1:10" ht="12.75">
      <c r="A35" s="78"/>
      <c r="B35" s="78"/>
      <c r="C35" s="78"/>
      <c r="D35" s="79"/>
      <c r="E35" s="79"/>
      <c r="F35" s="66" t="s">
        <v>36</v>
      </c>
      <c r="G35" s="66"/>
      <c r="H35" s="66"/>
      <c r="I35" s="30">
        <v>457226</v>
      </c>
      <c r="J35" s="30">
        <v>602895</v>
      </c>
    </row>
    <row r="36" spans="1:10" ht="12.75">
      <c r="A36" s="66" t="s">
        <v>37</v>
      </c>
      <c r="B36" s="66"/>
      <c r="C36" s="66"/>
      <c r="D36" s="29">
        <v>546480</v>
      </c>
      <c r="E36" s="29">
        <v>642218</v>
      </c>
      <c r="F36" s="66" t="s">
        <v>40</v>
      </c>
      <c r="G36" s="66"/>
      <c r="H36" s="66"/>
      <c r="I36" s="30">
        <v>447795</v>
      </c>
      <c r="J36" s="30">
        <v>524993</v>
      </c>
    </row>
    <row r="37" spans="1:10" ht="12.75">
      <c r="A37" s="66" t="s">
        <v>38</v>
      </c>
      <c r="B37" s="66"/>
      <c r="C37" s="66"/>
      <c r="D37" s="29">
        <v>554632</v>
      </c>
      <c r="E37" s="29">
        <v>701964</v>
      </c>
      <c r="F37" s="66" t="s">
        <v>67</v>
      </c>
      <c r="G37" s="66"/>
      <c r="H37" s="66"/>
      <c r="I37" s="30">
        <f>I35-I36</f>
        <v>9431</v>
      </c>
      <c r="J37" s="30">
        <f>J35-J36</f>
        <v>77902</v>
      </c>
    </row>
    <row r="38" spans="1:10" ht="12.75">
      <c r="A38" s="72" t="s">
        <v>39</v>
      </c>
      <c r="B38" s="72"/>
      <c r="C38" s="72"/>
      <c r="D38" s="29">
        <f>D36-D37</f>
        <v>-8152</v>
      </c>
      <c r="E38" s="29">
        <f>E36-E37</f>
        <v>-59746</v>
      </c>
      <c r="F38" s="66" t="s">
        <v>44</v>
      </c>
      <c r="G38" s="66"/>
      <c r="H38" s="66"/>
      <c r="I38" s="30">
        <v>6775</v>
      </c>
      <c r="J38" s="30">
        <v>8284</v>
      </c>
    </row>
    <row r="39" spans="1:10" ht="12.75">
      <c r="A39" s="54" t="s">
        <v>68</v>
      </c>
      <c r="B39" s="54"/>
      <c r="C39" s="54"/>
      <c r="D39" s="55"/>
      <c r="E39" s="55"/>
      <c r="F39" s="66" t="s">
        <v>46</v>
      </c>
      <c r="G39" s="66"/>
      <c r="H39" s="66"/>
      <c r="I39" s="30">
        <v>9979</v>
      </c>
      <c r="J39" s="30">
        <v>17602</v>
      </c>
    </row>
    <row r="40" spans="1:10" ht="12.75" customHeight="1">
      <c r="A40" s="54"/>
      <c r="B40" s="54"/>
      <c r="C40" s="54"/>
      <c r="D40" s="55"/>
      <c r="E40" s="55"/>
      <c r="F40" s="71" t="s">
        <v>47</v>
      </c>
      <c r="G40" s="71"/>
      <c r="H40" s="71"/>
      <c r="I40" s="30">
        <v>87240</v>
      </c>
      <c r="J40" s="30">
        <v>214914</v>
      </c>
    </row>
    <row r="41" spans="1:10" ht="25.5" customHeight="1">
      <c r="A41" s="65" t="s">
        <v>41</v>
      </c>
      <c r="B41" s="65"/>
      <c r="C41" s="65"/>
      <c r="D41" s="29">
        <v>300</v>
      </c>
      <c r="E41" s="29">
        <v>1020</v>
      </c>
      <c r="F41" s="71" t="s">
        <v>49</v>
      </c>
      <c r="G41" s="54"/>
      <c r="H41" s="54"/>
      <c r="I41" s="30">
        <v>33629</v>
      </c>
      <c r="J41" s="30">
        <v>42397</v>
      </c>
    </row>
    <row r="42" spans="1:10" ht="24.75" customHeight="1">
      <c r="A42" s="65" t="s">
        <v>42</v>
      </c>
      <c r="B42" s="65"/>
      <c r="C42" s="65"/>
      <c r="D42" s="29">
        <v>5100</v>
      </c>
      <c r="E42" s="29">
        <v>15544</v>
      </c>
      <c r="F42" s="65" t="s">
        <v>75</v>
      </c>
      <c r="G42" s="66"/>
      <c r="H42" s="66"/>
      <c r="I42" s="33">
        <f>I37+(I38-I39)+(I40-I41)</f>
        <v>59838</v>
      </c>
      <c r="J42" s="33">
        <f>J37+(J38-J39)+(J40-J41)</f>
        <v>241101</v>
      </c>
    </row>
    <row r="43" spans="1:10" ht="26.25" customHeight="1">
      <c r="A43" s="66" t="s">
        <v>39</v>
      </c>
      <c r="B43" s="66"/>
      <c r="C43" s="66"/>
      <c r="D43" s="29">
        <f>D41-D42</f>
        <v>-4800</v>
      </c>
      <c r="E43" s="29">
        <f>E41-E42</f>
        <v>-14524</v>
      </c>
      <c r="F43" s="68" t="s">
        <v>69</v>
      </c>
      <c r="G43" s="69"/>
      <c r="H43" s="70"/>
      <c r="I43" s="33"/>
      <c r="J43" s="33"/>
    </row>
    <row r="44" spans="1:10" ht="12.75" customHeight="1">
      <c r="A44" s="54" t="s">
        <v>70</v>
      </c>
      <c r="B44" s="54"/>
      <c r="C44" s="54"/>
      <c r="D44" s="55"/>
      <c r="E44" s="55"/>
      <c r="F44" s="54" t="s">
        <v>53</v>
      </c>
      <c r="G44" s="54"/>
      <c r="H44" s="54"/>
      <c r="I44" s="67">
        <f>I42+I43</f>
        <v>59838</v>
      </c>
      <c r="J44" s="67">
        <f>J42+J43</f>
        <v>241101</v>
      </c>
    </row>
    <row r="45" spans="1:10" ht="12.75">
      <c r="A45" s="54"/>
      <c r="B45" s="54"/>
      <c r="C45" s="54"/>
      <c r="D45" s="55"/>
      <c r="E45" s="55"/>
      <c r="F45" s="54"/>
      <c r="G45" s="54"/>
      <c r="H45" s="54"/>
      <c r="I45" s="67"/>
      <c r="J45" s="67"/>
    </row>
    <row r="46" spans="1:10" ht="24.75" customHeight="1">
      <c r="A46" s="65" t="s">
        <v>43</v>
      </c>
      <c r="B46" s="65"/>
      <c r="C46" s="65"/>
      <c r="D46" s="29">
        <v>176952</v>
      </c>
      <c r="E46" s="29">
        <v>68455</v>
      </c>
      <c r="F46" s="60" t="s">
        <v>55</v>
      </c>
      <c r="G46" s="60"/>
      <c r="H46" s="60"/>
      <c r="I46" s="30">
        <v>6917</v>
      </c>
      <c r="J46" s="30">
        <v>24110</v>
      </c>
    </row>
    <row r="47" spans="1:10" ht="28.5" customHeight="1">
      <c r="A47" s="65" t="s">
        <v>45</v>
      </c>
      <c r="B47" s="65"/>
      <c r="C47" s="65"/>
      <c r="D47" s="29">
        <v>159101</v>
      </c>
      <c r="E47" s="29">
        <v>0</v>
      </c>
      <c r="F47" s="63" t="s">
        <v>71</v>
      </c>
      <c r="G47" s="64"/>
      <c r="H47" s="64"/>
      <c r="J47" s="8"/>
    </row>
    <row r="48" spans="1:10" ht="16.5" customHeight="1">
      <c r="A48" s="66" t="s">
        <v>39</v>
      </c>
      <c r="B48" s="66"/>
      <c r="C48" s="66"/>
      <c r="D48" s="29">
        <f>D46-D47</f>
        <v>17851</v>
      </c>
      <c r="E48" s="29">
        <f>E46-E47</f>
        <v>68455</v>
      </c>
      <c r="F48" s="64" t="s">
        <v>72</v>
      </c>
      <c r="G48" s="64"/>
      <c r="H48" s="64"/>
      <c r="I48" s="30">
        <f>I44-I46</f>
        <v>52921</v>
      </c>
      <c r="J48" s="30">
        <f>J44-J46</f>
        <v>216991</v>
      </c>
    </row>
    <row r="49" spans="1:10" ht="34.5" customHeight="1">
      <c r="A49" s="62" t="s">
        <v>48</v>
      </c>
      <c r="B49" s="62"/>
      <c r="C49" s="62"/>
      <c r="D49" s="29">
        <f>D36+D41+D46</f>
        <v>723732</v>
      </c>
      <c r="E49" s="29">
        <f>E36+E41+E46</f>
        <v>711693</v>
      </c>
      <c r="F49" s="63" t="s">
        <v>76</v>
      </c>
      <c r="G49" s="64"/>
      <c r="H49" s="64"/>
      <c r="I49" s="30"/>
      <c r="J49" s="30"/>
    </row>
    <row r="50" spans="1:10" ht="35.25" customHeight="1">
      <c r="A50" s="62" t="s">
        <v>50</v>
      </c>
      <c r="B50" s="62"/>
      <c r="C50" s="62"/>
      <c r="D50" s="29">
        <f>D37+D42+D47</f>
        <v>718833</v>
      </c>
      <c r="E50" s="29">
        <f>E37+E42+E47</f>
        <v>717508</v>
      </c>
      <c r="F50" s="61" t="s">
        <v>73</v>
      </c>
      <c r="G50" s="60"/>
      <c r="H50" s="60"/>
      <c r="I50" s="30"/>
      <c r="J50" s="30"/>
    </row>
    <row r="51" spans="1:10" ht="18" customHeight="1">
      <c r="A51" s="59" t="s">
        <v>51</v>
      </c>
      <c r="B51" s="59"/>
      <c r="C51" s="59"/>
      <c r="D51" s="29">
        <f>D49-D50</f>
        <v>4899</v>
      </c>
      <c r="E51" s="29">
        <f>E49-E50</f>
        <v>-5815</v>
      </c>
      <c r="F51" s="60" t="s">
        <v>74</v>
      </c>
      <c r="G51" s="60"/>
      <c r="H51" s="60"/>
      <c r="I51" s="30"/>
      <c r="J51" s="30"/>
    </row>
    <row r="52" spans="1:10" ht="15" customHeight="1">
      <c r="A52" s="54" t="s">
        <v>52</v>
      </c>
      <c r="B52" s="54"/>
      <c r="C52" s="54"/>
      <c r="D52" s="55">
        <v>1125</v>
      </c>
      <c r="E52" s="55">
        <v>10977</v>
      </c>
      <c r="F52" s="60" t="s">
        <v>57</v>
      </c>
      <c r="G52" s="60"/>
      <c r="H52" s="60"/>
      <c r="I52" s="30"/>
      <c r="J52" s="30"/>
    </row>
    <row r="53" spans="1:10" ht="28.5" customHeight="1">
      <c r="A53" s="54"/>
      <c r="B53" s="54"/>
      <c r="C53" s="54"/>
      <c r="D53" s="55"/>
      <c r="E53" s="55"/>
      <c r="F53" s="61" t="s">
        <v>58</v>
      </c>
      <c r="G53" s="60"/>
      <c r="H53" s="60"/>
      <c r="I53" s="30"/>
      <c r="J53" s="30"/>
    </row>
    <row r="54" spans="1:10" ht="24" customHeight="1">
      <c r="A54" s="54" t="s">
        <v>54</v>
      </c>
      <c r="B54" s="54"/>
      <c r="C54" s="54"/>
      <c r="D54" s="55">
        <v>457</v>
      </c>
      <c r="E54" s="55">
        <v>-4037</v>
      </c>
      <c r="F54" s="57"/>
      <c r="G54" s="58"/>
      <c r="H54" s="58"/>
      <c r="I54" s="14"/>
      <c r="J54" s="14"/>
    </row>
    <row r="55" spans="1:5" ht="22.5" customHeight="1">
      <c r="A55" s="54"/>
      <c r="B55" s="54"/>
      <c r="C55" s="54"/>
      <c r="D55" s="55"/>
      <c r="E55" s="55"/>
    </row>
    <row r="56" spans="1:5" ht="12.75">
      <c r="A56" s="54" t="s">
        <v>56</v>
      </c>
      <c r="B56" s="54"/>
      <c r="C56" s="54"/>
      <c r="D56" s="55">
        <f>D51+D52+D54</f>
        <v>6481</v>
      </c>
      <c r="E56" s="55">
        <f>E51+E52+E54</f>
        <v>1125</v>
      </c>
    </row>
    <row r="57" spans="1:5" ht="12.75">
      <c r="A57" s="54"/>
      <c r="B57" s="54"/>
      <c r="C57" s="54"/>
      <c r="D57" s="55"/>
      <c r="E57" s="55"/>
    </row>
    <row r="58" ht="14.25" customHeight="1"/>
    <row r="59" spans="1:10" ht="12.7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ht="7.5" customHeight="1"/>
    <row r="61" spans="1:10" ht="12" customHeight="1">
      <c r="A61" s="23"/>
      <c r="B61" s="24"/>
      <c r="C61" s="97" t="s">
        <v>8</v>
      </c>
      <c r="D61" s="98"/>
      <c r="E61" s="98"/>
      <c r="F61" s="99"/>
      <c r="G61" s="97" t="s">
        <v>98</v>
      </c>
      <c r="H61" s="98"/>
      <c r="I61" s="98"/>
      <c r="J61" s="99"/>
    </row>
    <row r="62" spans="1:10" ht="27.75" customHeight="1" hidden="1">
      <c r="A62" s="25"/>
      <c r="B62" s="26"/>
      <c r="C62" s="20"/>
      <c r="D62" s="21"/>
      <c r="E62" s="21"/>
      <c r="F62" s="22"/>
      <c r="G62" s="20"/>
      <c r="H62" s="21"/>
      <c r="I62" s="21"/>
      <c r="J62" s="22"/>
    </row>
    <row r="63" spans="1:10" ht="27.75" customHeight="1">
      <c r="A63" s="27"/>
      <c r="B63" s="28"/>
      <c r="C63" s="16" t="s">
        <v>80</v>
      </c>
      <c r="D63" s="16" t="s">
        <v>81</v>
      </c>
      <c r="E63" s="16" t="s">
        <v>82</v>
      </c>
      <c r="F63" s="16" t="s">
        <v>83</v>
      </c>
      <c r="G63" s="16" t="s">
        <v>80</v>
      </c>
      <c r="H63" s="16" t="s">
        <v>81</v>
      </c>
      <c r="I63" s="16" t="s">
        <v>82</v>
      </c>
      <c r="J63" s="16" t="s">
        <v>83</v>
      </c>
    </row>
    <row r="64" spans="1:10" ht="21.75" customHeight="1">
      <c r="A64" s="18" t="s">
        <v>84</v>
      </c>
      <c r="B64" s="18"/>
      <c r="C64" s="34">
        <v>150425</v>
      </c>
      <c r="D64" s="35">
        <v>282449</v>
      </c>
      <c r="E64" s="35">
        <v>0</v>
      </c>
      <c r="F64" s="35">
        <f>SUM(C64:E64)</f>
        <v>432874</v>
      </c>
      <c r="G64" s="35">
        <v>432874</v>
      </c>
      <c r="H64" s="35">
        <v>15934</v>
      </c>
      <c r="I64" s="35">
        <v>152</v>
      </c>
      <c r="J64" s="35">
        <f>(G64+H64)-I64</f>
        <v>448656</v>
      </c>
    </row>
    <row r="65" spans="1:10" ht="21.75" customHeight="1">
      <c r="A65" s="18" t="s">
        <v>85</v>
      </c>
      <c r="B65" s="18"/>
      <c r="C65" s="36"/>
      <c r="D65" s="36"/>
      <c r="E65" s="36"/>
      <c r="F65" s="36"/>
      <c r="G65" s="36"/>
      <c r="H65" s="36"/>
      <c r="I65" s="36"/>
      <c r="J65" s="36"/>
    </row>
    <row r="66" spans="1:10" ht="30" customHeight="1">
      <c r="A66" s="18" t="s">
        <v>86</v>
      </c>
      <c r="B66" s="18"/>
      <c r="C66" s="37"/>
      <c r="D66" s="37"/>
      <c r="E66" s="37"/>
      <c r="F66" s="37"/>
      <c r="G66" s="37"/>
      <c r="H66" s="37"/>
      <c r="I66" s="37"/>
      <c r="J66" s="37"/>
    </row>
    <row r="67" spans="1:10" ht="21.75" customHeight="1">
      <c r="A67" s="18" t="s">
        <v>87</v>
      </c>
      <c r="B67" s="18"/>
      <c r="C67" s="37"/>
      <c r="D67" s="37"/>
      <c r="E67" s="37"/>
      <c r="F67" s="37"/>
      <c r="G67" s="37"/>
      <c r="H67" s="37"/>
      <c r="I67" s="37"/>
      <c r="J67" s="37"/>
    </row>
    <row r="68" spans="1:10" ht="21.75" customHeight="1">
      <c r="A68" s="18" t="s">
        <v>88</v>
      </c>
      <c r="B68" s="18"/>
      <c r="C68" s="37">
        <v>104756</v>
      </c>
      <c r="D68" s="38">
        <v>1052</v>
      </c>
      <c r="E68" s="38">
        <v>95415</v>
      </c>
      <c r="F68" s="38">
        <f>C68+D68-E68</f>
        <v>10393</v>
      </c>
      <c r="G68" s="38">
        <v>10393</v>
      </c>
      <c r="H68" s="38"/>
      <c r="I68" s="38"/>
      <c r="J68" s="38">
        <f>SUM(G68:I68)</f>
        <v>10393</v>
      </c>
    </row>
    <row r="69" spans="1:10" ht="21.75" customHeight="1">
      <c r="A69" s="18" t="s">
        <v>89</v>
      </c>
      <c r="B69" s="18"/>
      <c r="C69" s="37"/>
      <c r="D69" s="37"/>
      <c r="E69" s="37"/>
      <c r="F69" s="38"/>
      <c r="G69" s="38"/>
      <c r="H69" s="38"/>
      <c r="I69" s="38"/>
      <c r="J69" s="38"/>
    </row>
    <row r="70" spans="1:10" ht="21.75" customHeight="1">
      <c r="A70" s="18" t="s">
        <v>90</v>
      </c>
      <c r="B70" s="18"/>
      <c r="C70" s="37">
        <v>200380</v>
      </c>
      <c r="D70" s="38">
        <v>231101</v>
      </c>
      <c r="E70" s="38">
        <v>200380</v>
      </c>
      <c r="F70" s="38">
        <f>C70+D70-E70</f>
        <v>231101</v>
      </c>
      <c r="G70" s="38">
        <v>231101</v>
      </c>
      <c r="H70" s="38">
        <v>55004</v>
      </c>
      <c r="I70" s="38"/>
      <c r="J70" s="38">
        <f>SUM(G70:I70)</f>
        <v>286105</v>
      </c>
    </row>
    <row r="71" spans="1:10" ht="21.75" customHeight="1">
      <c r="A71" s="18" t="s">
        <v>91</v>
      </c>
      <c r="B71" s="18"/>
      <c r="C71" s="37"/>
      <c r="D71" s="41"/>
      <c r="E71" s="38"/>
      <c r="F71" s="38"/>
      <c r="G71" s="38"/>
      <c r="H71" s="38"/>
      <c r="I71" s="38"/>
      <c r="J71" s="38"/>
    </row>
    <row r="72" spans="1:10" ht="21.75" customHeight="1">
      <c r="A72" s="19" t="s">
        <v>92</v>
      </c>
      <c r="B72" s="19"/>
      <c r="C72" s="37"/>
      <c r="D72" s="38"/>
      <c r="E72" s="38"/>
      <c r="F72" s="38"/>
      <c r="G72" s="38"/>
      <c r="H72" s="38"/>
      <c r="I72" s="38"/>
      <c r="J72" s="38"/>
    </row>
    <row r="73" spans="1:10" ht="21.75" customHeight="1">
      <c r="A73" s="19" t="s">
        <v>93</v>
      </c>
      <c r="B73" s="19"/>
      <c r="C73" s="37">
        <f>SUM(C64:C72)</f>
        <v>455561</v>
      </c>
      <c r="D73" s="38">
        <f>SUM(D64:D72)</f>
        <v>514602</v>
      </c>
      <c r="E73" s="38">
        <f>SUM(E64:E72)</f>
        <v>295795</v>
      </c>
      <c r="F73" s="38">
        <f>C73+D73-E73</f>
        <v>674368</v>
      </c>
      <c r="G73" s="38">
        <f>SUM(G64:G72)</f>
        <v>674368</v>
      </c>
      <c r="H73" s="38">
        <f>SUM(H64:H72)</f>
        <v>70938</v>
      </c>
      <c r="I73" s="38">
        <f>SUM(I64:I72)</f>
        <v>152</v>
      </c>
      <c r="J73" s="38">
        <f>SUM(G73:I73)</f>
        <v>745458</v>
      </c>
    </row>
    <row r="74" spans="1:10" ht="31.5" customHeight="1">
      <c r="A74" s="19" t="s">
        <v>94</v>
      </c>
      <c r="B74" s="19"/>
      <c r="C74" s="40"/>
      <c r="D74" s="41"/>
      <c r="E74" s="41"/>
      <c r="F74" s="41"/>
      <c r="G74" s="41"/>
      <c r="H74" s="41"/>
      <c r="I74" s="41"/>
      <c r="J74" s="41"/>
    </row>
    <row r="75" spans="1:10" ht="20.25" customHeight="1">
      <c r="A75" s="39"/>
      <c r="B75" s="17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96" t="s">
        <v>100</v>
      </c>
      <c r="B76" s="96"/>
      <c r="C76" s="96"/>
      <c r="D76" s="96"/>
      <c r="E76" s="96"/>
      <c r="F76" s="96"/>
      <c r="G76" s="96"/>
      <c r="H76" s="96"/>
      <c r="I76" s="96"/>
      <c r="J76" s="96"/>
    </row>
    <row r="77" spans="1:11" ht="51.7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44"/>
    </row>
    <row r="78" spans="1:10" ht="3.7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2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3.7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24.75" customHeight="1">
      <c r="A81" s="48" t="s">
        <v>78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2.75">
      <c r="A82" s="50" t="s">
        <v>99</v>
      </c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4.2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42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62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9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2"/>
      <c r="C88" s="2"/>
      <c r="D88" s="2"/>
      <c r="E88" s="10"/>
      <c r="F88" s="2"/>
      <c r="G88" s="52" t="s">
        <v>59</v>
      </c>
      <c r="H88" s="53"/>
      <c r="I88" s="53"/>
      <c r="J88" s="53"/>
    </row>
    <row r="89" spans="1:10" ht="12.75">
      <c r="A89" s="2"/>
      <c r="B89" s="2"/>
      <c r="C89" s="2"/>
      <c r="D89" s="2"/>
      <c r="E89" s="10"/>
      <c r="F89" s="2"/>
      <c r="G89" s="47" t="s">
        <v>101</v>
      </c>
      <c r="H89" s="47"/>
      <c r="I89" s="47"/>
      <c r="J89" s="47"/>
    </row>
    <row r="90" spans="1:10" ht="9" customHeight="1">
      <c r="A90" s="2"/>
      <c r="B90" s="2"/>
      <c r="C90" s="2"/>
      <c r="D90" s="2"/>
      <c r="E90" s="10"/>
      <c r="F90" s="2"/>
      <c r="G90" s="1"/>
      <c r="H90" s="1"/>
      <c r="I90" s="1"/>
      <c r="J90" s="1"/>
    </row>
    <row r="91" spans="1:10" ht="12.75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2.75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24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65.2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</row>
  </sheetData>
  <sheetProtection/>
  <mergeCells count="117">
    <mergeCell ref="C61:F61"/>
    <mergeCell ref="G61:J61"/>
    <mergeCell ref="A1:J1"/>
    <mergeCell ref="A2:J2"/>
    <mergeCell ref="A3:J3"/>
    <mergeCell ref="A5:J5"/>
    <mergeCell ref="A6:B6"/>
    <mergeCell ref="C6:F6"/>
    <mergeCell ref="G6:H6"/>
    <mergeCell ref="A9:J9"/>
    <mergeCell ref="A11:J11"/>
    <mergeCell ref="A12:C12"/>
    <mergeCell ref="F12:H12"/>
    <mergeCell ref="I6:J6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A91:J94"/>
    <mergeCell ref="G89:J89"/>
    <mergeCell ref="A81:J81"/>
    <mergeCell ref="A82:J83"/>
    <mergeCell ref="G88:J88"/>
    <mergeCell ref="A56:C57"/>
    <mergeCell ref="D56:D57"/>
    <mergeCell ref="E56:E57"/>
    <mergeCell ref="A59:J59"/>
    <mergeCell ref="A76:J7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2007-01-03T17:51:40Z</cp:lastPrinted>
  <dcterms:created xsi:type="dcterms:W3CDTF">2007-02-12T13:02:25Z</dcterms:created>
  <dcterms:modified xsi:type="dcterms:W3CDTF">2008-07-30T12:30:31Z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