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RUSTVA" sheetId="1" r:id="rId1"/>
  </sheets>
  <definedNames/>
  <calcPr fullCalcOnLoad="1"/>
</workbook>
</file>

<file path=xl/sharedStrings.xml><?xml version="1.0" encoding="utf-8"?>
<sst xmlns="http://schemas.openxmlformats.org/spreadsheetml/2006/main" count="112" uniqueCount="107">
  <si>
    <r>
      <t xml:space="preserve">        </t>
    </r>
    <r>
      <rPr>
        <sz val="8"/>
        <rFont val="Arial"/>
        <family val="2"/>
      </rPr>
      <t>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  </r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</si>
  <si>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</si>
  <si>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</si>
  <si>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</si>
  <si>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</si>
  <si>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</si>
  <si>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</si>
  <si>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</si>
  <si>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</si>
  <si>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</si>
  <si>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</si>
  <si>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</si>
  <si>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</si>
  <si>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</si>
  <si>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</si>
  <si>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</si>
  <si>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</si>
  <si>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</si>
  <si>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</si>
  <si>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</si>
  <si>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</si>
  <si>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Б. ДУГОРОЧНА РЕЗЕРВИСАЊА И ОБАВЕЗЕ</t>
  </si>
  <si>
    <t>I Дугорочна резервисања</t>
  </si>
  <si>
    <t>IV Одложена пореска средства</t>
  </si>
  <si>
    <t>В. ПОСЛОВНА ИМОВИНА</t>
  </si>
  <si>
    <t>Д. УКУПНА АКТИВА</t>
  </si>
  <si>
    <t>Ђ. ВАНБИЛАНСНА АКТИВА</t>
  </si>
  <si>
    <t>В. УКУПНА ПАСИВА</t>
  </si>
  <si>
    <t>Г. ВАНБИЛАНСНА ПАСИВА</t>
  </si>
  <si>
    <t>БИЛАНС УСПЕХА  (у 000 дин)</t>
  </si>
  <si>
    <t>А. ПРИХОДИ И РАСХОДИ ИЗ РЕДОВНОГ ПОСЛОВАЊА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</si>
  <si>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</si>
  <si>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</si>
  <si>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</si>
  <si>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</si>
  <si>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</si>
  <si>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</si>
  <si>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</si>
  <si>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</si>
  <si>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</si>
  <si>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</si>
  <si>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</si>
  <si>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</si>
  <si>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</si>
  <si>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</si>
  <si>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</si>
  <si>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</si>
  <si>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</si>
  <si>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</si>
  <si>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З. ГОТОВИНА НА КРАЈУ ОБРАЧУНСКОГ ПЕРИОДА</t>
  </si>
  <si>
    <t>Ђ. НЕТО ДОБИТАК КОЈИ ПРИПАДА МАЊИНСКИМ УЛАГАЧИМА</t>
  </si>
  <si>
    <t>Ж.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</si>
  <si>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</si>
  <si>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</si>
  <si>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</si>
  <si>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 Залихе</t>
  </si>
  <si>
    <t>VII Откупљене сопствене акције</t>
  </si>
  <si>
    <t>I Пословни приходи</t>
  </si>
  <si>
    <t>ИЗВОД ИЗ ФИНАНСИЈСКИХ ИЗВЕШТАЈА ЗА 2008. ГОДИНУ</t>
  </si>
  <si>
    <t>ПРИВРЕДНО ДРУШТВО</t>
  </si>
  <si>
    <t>I Основни капитал</t>
  </si>
  <si>
    <t>IV Некретнине, постројења, опрема и биолошка средства</t>
  </si>
  <si>
    <t>IV.Нереализовани добици од ХОВ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</si>
  <si>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</si>
  <si>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</si>
  <si>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II Дугорочне обавезе</t>
  </si>
  <si>
    <t>III Краткорочне обавезе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</si>
  <si>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</si>
  <si>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</si>
  <si>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</si>
  <si>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</si>
  <si>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</si>
  <si>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</si>
  <si>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</si>
  <si>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В. ПОРЕЗ НА ДОБИТ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</si>
  <si>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</si>
  <si>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</si>
  <si>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</si>
  <si>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1. Основна зарада по акцији(у дин)</t>
  </si>
  <si>
    <t>Стање на почетку год.</t>
  </si>
  <si>
    <t>Повећање током год.</t>
  </si>
  <si>
    <t>Смањење током год.</t>
  </si>
  <si>
    <t>Стање на крају год.</t>
  </si>
  <si>
    <t xml:space="preserve">Стање на почетку год.
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</si>
  <si>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</si>
  <si>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</si>
  <si>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</si>
  <si>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</si>
  <si>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</si>
  <si>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Нереализовани
Добици од ХОВ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</si>
  <si>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</si>
  <si>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</si>
  <si>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</si>
  <si>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</si>
  <si>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Не изражавајући резерве у односу на дато мишљење скрећемо пажњу да су краткорочне обавезе исказане у билансу стања на дан 31. децембра 2008.године веће су од обртне имовине за 43.725 хиљада динара на тај дан. Ова чињеница указује на постојање неизвесности да ће Предузеће у наредном обрачунском периоду бити у могоћности да благовремено измирује доспеле краткорочне обавезе према добављачима и другим повериоцима и стога је већински власник изразио намеру да ће наставити да пружа финансијску подршку најмање за период од дванаест месеци од датума овог извештаја ревизора.</t>
  </si>
  <si>
    <t>O8014566</t>
  </si>
  <si>
    <t>'ЖИТОСРЕМ'' А.Д. ИНЂИЈА</t>
  </si>
  <si>
    <t>Војводе Путника 2</t>
  </si>
  <si>
    <t xml:space="preserve">ЖИТОСРЕМ'' АД. </t>
  </si>
  <si>
    <r>
      <t xml:space="preserve">III ЗАКЉУЧНО МИШЉЕЊЕ РЕВИЗОРА (Привредни саветник - Ревизија доо из Београда) О ФИНАНСИЈСКИМ ИЗВЕШТАЈИМА: </t>
    </r>
    <r>
      <rPr>
        <sz val="8"/>
        <color indexed="8"/>
        <rFont val="Arial"/>
        <family val="2"/>
      </rPr>
      <t>По нашем мишљењу, финансијски извештаји истинито и објективно, по свим битним питањима, приказују финансијски положај ''ЖИТОСРЕМ'' АД, на дан 31. децембра 2008. године, резултате његовог пословања за 2008. годину и токове готовине за 2008. годину, у складу са рачуноводственим прописима републике Србије на начин описан у Напоменама уз финансијске извештаје.</t>
    </r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</si>
  <si>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НА БЕРЗИ</t>
  </si>
  <si>
    <t xml:space="preserve"> V МЕСТО И ВРЕМЕ ГДЕ СЕ МОЖЕ ИЗВРШИТИ УВИД У ФИНАНСИЈСКЕ ИЗВЕШТАЈЕ И ИЗВЕШТАЈ РЕВИЗОРА</t>
  </si>
  <si>
    <t>Увид се може извршити сваког радног дана од 8 до 13 часова у просторијама ''Житосрем'' а.д.</t>
  </si>
  <si>
    <t>Генерални директор</t>
  </si>
  <si>
    <t>Радослав Басарић</t>
  </si>
  <si>
    <t>Нема значајних промена</t>
  </si>
  <si>
    <t>V Одложене пореске обавезе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</si>
</sst>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48"/>
      <name val="Arial"/>
      <family val="2"/>
    </font>
    <font>
      <sz val="10"/>
      <color indexed="14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11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left" vertical="top" wrapText="1"/>
    </xf>
    <xf numFmtId="0" fontId="19" fillId="0" borderId="0" xfId="0" applyFont="1" applyAlignment="1">
      <alignment horizontal="justify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3" fontId="19" fillId="0" borderId="11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vertical="center"/>
    </xf>
    <xf numFmtId="3" fontId="25" fillId="0" borderId="11" xfId="0" applyNumberFormat="1" applyFont="1" applyBorder="1" applyAlignment="1">
      <alignment horizontal="right" vertical="center"/>
    </xf>
    <xf numFmtId="2" fontId="19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24" fillId="0" borderId="16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3" fontId="19" fillId="0" borderId="11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right" vertical="center" wrapText="1"/>
    </xf>
    <xf numFmtId="3" fontId="19" fillId="0" borderId="11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24" fillId="0" borderId="0" xfId="0" applyFont="1" applyBorder="1" applyAlignment="1">
      <alignment horizontal="left" vertical="top" wrapText="1"/>
    </xf>
    <xf numFmtId="3" fontId="19" fillId="0" borderId="0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right" vertical="center" wrapText="1"/>
    </xf>
    <xf numFmtId="3" fontId="19" fillId="0" borderId="11" xfId="0" applyNumberFormat="1" applyFont="1" applyFill="1" applyBorder="1" applyAlignment="1">
      <alignment horizontal="right" vertical="center"/>
    </xf>
    <xf numFmtId="0" fontId="28" fillId="0" borderId="0" xfId="0" applyFont="1" applyAlignment="1">
      <alignment/>
    </xf>
    <xf numFmtId="0" fontId="26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/>
    </xf>
    <xf numFmtId="3" fontId="29" fillId="24" borderId="11" xfId="0" applyNumberFormat="1" applyFont="1" applyFill="1" applyBorder="1" applyAlignment="1">
      <alignment horizontal="right" vertical="center"/>
    </xf>
    <xf numFmtId="0" fontId="21" fillId="0" borderId="11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23" fillId="0" borderId="17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18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justify" vertical="center" wrapText="1"/>
    </xf>
    <xf numFmtId="0" fontId="26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left" wrapText="1"/>
    </xf>
    <xf numFmtId="0" fontId="19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11" xfId="0" applyNumberFormat="1" applyFont="1" applyBorder="1" applyAlignment="1">
      <alignment vertical="center"/>
    </xf>
    <xf numFmtId="3" fontId="19" fillId="24" borderId="11" xfId="0" applyNumberFormat="1" applyFont="1" applyFill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center"/>
    </xf>
    <xf numFmtId="0" fontId="20" fillId="0" borderId="0" xfId="0" applyFont="1" applyBorder="1" applyAlignment="1" quotePrefix="1">
      <alignment horizontal="center"/>
    </xf>
    <xf numFmtId="0" fontId="20" fillId="0" borderId="0" xfId="0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9" fillId="0" borderId="11" xfId="0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SheetLayoutView="100" zoomScalePageLayoutView="0" workbookViewId="0" topLeftCell="B1">
      <selection activeCell="H70" sqref="H70"/>
    </sheetView>
  </sheetViews>
  <sheetFormatPr defaultColWidth="9.140625" defaultRowHeight="12.75"/>
  <cols>
    <col min="1" max="1" width="1.421875" style="0" hidden="1" customWidth="1"/>
    <col min="2" max="2" width="12.28125" style="0" customWidth="1"/>
    <col min="4" max="4" width="11.28125" style="0" customWidth="1"/>
    <col min="9" max="9" width="10.7109375" style="0" customWidth="1"/>
    <col min="11" max="11" width="14.00390625" style="0" customWidth="1"/>
  </cols>
  <sheetData>
    <row r="1" spans="2:11" ht="41.25" customHeight="1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2.75">
      <c r="B2" s="62" t="s">
        <v>58</v>
      </c>
      <c r="C2" s="62"/>
      <c r="D2" s="62"/>
      <c r="E2" s="62"/>
      <c r="F2" s="62"/>
      <c r="G2" s="62"/>
      <c r="H2" s="62"/>
      <c r="I2" s="62"/>
      <c r="J2" s="62"/>
      <c r="K2" s="62"/>
    </row>
    <row r="3" spans="2:11" ht="12.75">
      <c r="B3" s="78" t="s">
        <v>96</v>
      </c>
      <c r="C3" s="79"/>
      <c r="D3" s="79"/>
      <c r="E3" s="79"/>
      <c r="F3" s="79"/>
      <c r="G3" s="79"/>
      <c r="H3" s="79"/>
      <c r="I3" s="79"/>
      <c r="J3" s="79"/>
      <c r="K3" s="79"/>
    </row>
    <row r="4" spans="2:11" ht="12.75">
      <c r="B4" s="1"/>
      <c r="C4" s="1"/>
      <c r="D4" s="1"/>
      <c r="E4" s="1"/>
      <c r="F4" s="1"/>
      <c r="G4" s="1"/>
      <c r="H4" s="1"/>
      <c r="I4" s="1"/>
      <c r="J4" s="2" t="s">
        <v>59</v>
      </c>
      <c r="K4" s="2"/>
    </row>
    <row r="5" spans="2:11" ht="12.75">
      <c r="B5" s="80" t="s">
        <v>1</v>
      </c>
      <c r="C5" s="80"/>
      <c r="D5" s="80"/>
      <c r="E5" s="80"/>
      <c r="F5" s="80"/>
      <c r="G5" s="80"/>
      <c r="H5" s="80"/>
      <c r="I5" s="80"/>
      <c r="J5" s="80"/>
      <c r="K5" s="80"/>
    </row>
    <row r="6" spans="2:11" ht="12.75">
      <c r="B6" s="59" t="s">
        <v>2</v>
      </c>
      <c r="C6" s="59"/>
      <c r="D6" s="82" t="s">
        <v>98</v>
      </c>
      <c r="E6" s="77"/>
      <c r="F6" s="77"/>
      <c r="G6" s="77"/>
      <c r="H6" s="59" t="s">
        <v>3</v>
      </c>
      <c r="I6" s="59"/>
      <c r="J6" s="60" t="s">
        <v>95</v>
      </c>
      <c r="K6" s="60"/>
    </row>
    <row r="7" spans="2:11" ht="12.75">
      <c r="B7" s="59" t="s">
        <v>4</v>
      </c>
      <c r="C7" s="59"/>
      <c r="D7" s="77" t="s">
        <v>97</v>
      </c>
      <c r="E7" s="77"/>
      <c r="F7" s="77"/>
      <c r="G7" s="77"/>
      <c r="H7" s="59" t="s">
        <v>5</v>
      </c>
      <c r="I7" s="59"/>
      <c r="J7" s="60">
        <v>100698556</v>
      </c>
      <c r="K7" s="60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81" t="s">
        <v>6</v>
      </c>
      <c r="C9" s="81"/>
      <c r="D9" s="81"/>
      <c r="E9" s="81"/>
      <c r="F9" s="81"/>
      <c r="G9" s="81"/>
      <c r="H9" s="81"/>
      <c r="I9" s="81"/>
      <c r="J9" s="81"/>
      <c r="K9" s="81"/>
    </row>
    <row r="10" spans="2:11" ht="4.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2:11" ht="12.75">
      <c r="B11" s="46" t="s">
        <v>7</v>
      </c>
      <c r="C11" s="46"/>
      <c r="D11" s="46"/>
      <c r="E11" s="46"/>
      <c r="F11" s="46"/>
      <c r="G11" s="46"/>
      <c r="H11" s="46"/>
      <c r="I11" s="46"/>
      <c r="J11" s="46"/>
      <c r="K11" s="46"/>
    </row>
    <row r="12" spans="2:11" ht="12.75">
      <c r="B12" s="63" t="s">
        <v>8</v>
      </c>
      <c r="C12" s="63"/>
      <c r="D12" s="63"/>
      <c r="E12" s="7">
        <v>2007</v>
      </c>
      <c r="F12" s="7">
        <v>2008</v>
      </c>
      <c r="G12" s="63" t="s">
        <v>9</v>
      </c>
      <c r="H12" s="63"/>
      <c r="I12" s="63"/>
      <c r="J12" s="7">
        <v>2007</v>
      </c>
      <c r="K12" s="7">
        <v>2008</v>
      </c>
    </row>
    <row r="13" spans="2:11" ht="12.75">
      <c r="B13" s="47" t="s">
        <v>10</v>
      </c>
      <c r="C13" s="47"/>
      <c r="D13" s="47"/>
      <c r="E13" s="15">
        <f>SUM(E14:E19)</f>
        <v>317474</v>
      </c>
      <c r="F13" s="15">
        <f>SUM(F14:F19)</f>
        <v>469423</v>
      </c>
      <c r="G13" s="47" t="s">
        <v>11</v>
      </c>
      <c r="H13" s="47"/>
      <c r="I13" s="47"/>
      <c r="J13" s="15">
        <f>SUM(J14:J19)</f>
        <v>460049</v>
      </c>
      <c r="K13" s="15">
        <f>+K14+K16+K18-K20</f>
        <v>592793</v>
      </c>
    </row>
    <row r="14" spans="2:11" ht="12.75">
      <c r="B14" s="49" t="s">
        <v>12</v>
      </c>
      <c r="C14" s="49"/>
      <c r="D14" s="49"/>
      <c r="E14" s="15"/>
      <c r="F14" s="15"/>
      <c r="G14" s="51" t="s">
        <v>60</v>
      </c>
      <c r="H14" s="51"/>
      <c r="I14" s="51"/>
      <c r="J14" s="15">
        <v>212031</v>
      </c>
      <c r="K14" s="15">
        <v>212031</v>
      </c>
    </row>
    <row r="15" spans="2:11" ht="12.75">
      <c r="B15" s="51" t="s">
        <v>13</v>
      </c>
      <c r="C15" s="51"/>
      <c r="D15" s="51"/>
      <c r="E15" s="15"/>
      <c r="F15" s="15"/>
      <c r="G15" s="49" t="s">
        <v>14</v>
      </c>
      <c r="H15" s="49"/>
      <c r="I15" s="49"/>
      <c r="J15" s="15"/>
      <c r="K15" s="15"/>
    </row>
    <row r="16" spans="2:11" ht="12.75">
      <c r="B16" s="49" t="s">
        <v>15</v>
      </c>
      <c r="C16" s="49"/>
      <c r="D16" s="49"/>
      <c r="E16" s="15">
        <v>0</v>
      </c>
      <c r="F16" s="15">
        <v>0</v>
      </c>
      <c r="G16" s="49" t="s">
        <v>16</v>
      </c>
      <c r="H16" s="49"/>
      <c r="I16" s="49"/>
      <c r="J16" s="15">
        <f>126196+55101</f>
        <v>181297</v>
      </c>
      <c r="K16" s="15">
        <f>126196+162825</f>
        <v>289021</v>
      </c>
    </row>
    <row r="17" spans="2:11" ht="12.75" customHeight="1">
      <c r="B17" s="50" t="s">
        <v>61</v>
      </c>
      <c r="C17" s="50"/>
      <c r="D17" s="50"/>
      <c r="E17" s="76">
        <v>311394</v>
      </c>
      <c r="F17" s="76">
        <v>464726</v>
      </c>
      <c r="G17" s="49" t="s">
        <v>62</v>
      </c>
      <c r="H17" s="49"/>
      <c r="I17" s="49"/>
      <c r="J17" s="15"/>
      <c r="K17" s="15"/>
    </row>
    <row r="18" spans="2:11" ht="12.75">
      <c r="B18" s="50"/>
      <c r="C18" s="50"/>
      <c r="D18" s="50"/>
      <c r="E18" s="76"/>
      <c r="F18" s="76"/>
      <c r="G18" s="49" t="s">
        <v>17</v>
      </c>
      <c r="H18" s="49"/>
      <c r="I18" s="49"/>
      <c r="J18" s="15">
        <v>66721</v>
      </c>
      <c r="K18" s="15">
        <v>99110</v>
      </c>
    </row>
    <row r="19" spans="2:11" ht="12.75">
      <c r="B19" s="49" t="s">
        <v>18</v>
      </c>
      <c r="C19" s="49"/>
      <c r="D19" s="49"/>
      <c r="E19" s="15">
        <v>6080</v>
      </c>
      <c r="F19" s="15">
        <v>4697</v>
      </c>
      <c r="G19" s="49" t="s">
        <v>19</v>
      </c>
      <c r="H19" s="49"/>
      <c r="I19" s="49"/>
      <c r="J19" s="15"/>
      <c r="K19" s="15"/>
    </row>
    <row r="20" spans="2:11" ht="12.75">
      <c r="B20" s="47" t="s">
        <v>20</v>
      </c>
      <c r="C20" s="47"/>
      <c r="D20" s="47"/>
      <c r="E20" s="15">
        <f>SUM(E21:E23)</f>
        <v>345298</v>
      </c>
      <c r="F20" s="15">
        <f>SUM(F21:F23)</f>
        <v>298968</v>
      </c>
      <c r="G20" s="49" t="s">
        <v>56</v>
      </c>
      <c r="H20" s="49"/>
      <c r="I20" s="49"/>
      <c r="J20" s="15"/>
      <c r="K20" s="15">
        <v>7369</v>
      </c>
    </row>
    <row r="21" spans="2:11" ht="12.75" customHeight="1">
      <c r="B21" s="49" t="s">
        <v>55</v>
      </c>
      <c r="C21" s="49"/>
      <c r="D21" s="49"/>
      <c r="E21" s="15">
        <v>235767</v>
      </c>
      <c r="F21" s="15">
        <v>188808</v>
      </c>
      <c r="G21" s="45" t="s">
        <v>21</v>
      </c>
      <c r="H21" s="45"/>
      <c r="I21" s="45"/>
      <c r="J21" s="75">
        <v>202723</v>
      </c>
      <c r="K21" s="75">
        <v>175598</v>
      </c>
    </row>
    <row r="22" spans="2:11" ht="46.5" customHeight="1">
      <c r="B22" s="52" t="s">
        <v>63</v>
      </c>
      <c r="C22" s="52"/>
      <c r="D22" s="52"/>
      <c r="E22" s="15">
        <v>4466</v>
      </c>
      <c r="F22" s="15">
        <v>0</v>
      </c>
      <c r="G22" s="45"/>
      <c r="H22" s="45"/>
      <c r="I22" s="45"/>
      <c r="J22" s="75"/>
      <c r="K22" s="75"/>
    </row>
    <row r="23" spans="2:11" ht="12.75">
      <c r="B23" s="49" t="s">
        <v>64</v>
      </c>
      <c r="C23" s="49"/>
      <c r="D23" s="49"/>
      <c r="E23" s="15">
        <v>105065</v>
      </c>
      <c r="F23" s="15">
        <v>110160</v>
      </c>
      <c r="G23" s="49" t="s">
        <v>22</v>
      </c>
      <c r="H23" s="49"/>
      <c r="I23" s="49"/>
      <c r="J23" s="15"/>
      <c r="K23" s="15"/>
    </row>
    <row r="24" spans="2:11" ht="12.75">
      <c r="B24" s="49" t="s">
        <v>23</v>
      </c>
      <c r="C24" s="49"/>
      <c r="D24" s="49"/>
      <c r="E24" s="15"/>
      <c r="F24" s="15"/>
      <c r="G24" s="49" t="s">
        <v>65</v>
      </c>
      <c r="H24" s="49"/>
      <c r="I24" s="49"/>
      <c r="J24" s="15">
        <v>1396</v>
      </c>
      <c r="K24" s="15">
        <v>1091</v>
      </c>
    </row>
    <row r="25" spans="2:11" ht="12.75">
      <c r="B25" s="47" t="s">
        <v>24</v>
      </c>
      <c r="C25" s="47"/>
      <c r="D25" s="47"/>
      <c r="E25" s="15">
        <f>E13+E20</f>
        <v>662772</v>
      </c>
      <c r="F25" s="15">
        <f>F13+F20</f>
        <v>768391</v>
      </c>
      <c r="G25" s="49" t="s">
        <v>66</v>
      </c>
      <c r="H25" s="49"/>
      <c r="I25" s="49"/>
      <c r="J25" s="15">
        <v>198574</v>
      </c>
      <c r="K25" s="15">
        <v>172248</v>
      </c>
    </row>
    <row r="26" spans="2:11" ht="12.75">
      <c r="B26" s="47" t="s">
        <v>67</v>
      </c>
      <c r="C26" s="47"/>
      <c r="D26" s="47"/>
      <c r="E26" s="15"/>
      <c r="F26" s="15"/>
      <c r="G26" s="49" t="s">
        <v>106</v>
      </c>
      <c r="H26" s="49"/>
      <c r="I26" s="49"/>
      <c r="J26" s="15">
        <v>2753</v>
      </c>
      <c r="K26" s="15">
        <v>2259</v>
      </c>
    </row>
    <row r="27" spans="2:11" ht="12.75">
      <c r="B27" s="47" t="s">
        <v>25</v>
      </c>
      <c r="C27" s="47"/>
      <c r="D27" s="47"/>
      <c r="E27" s="15">
        <f>E25</f>
        <v>662772</v>
      </c>
      <c r="F27" s="15">
        <f>F25</f>
        <v>768391</v>
      </c>
      <c r="G27" s="48" t="s">
        <v>27</v>
      </c>
      <c r="H27" s="48"/>
      <c r="I27" s="48"/>
      <c r="J27" s="76">
        <v>662772</v>
      </c>
      <c r="K27" s="76">
        <f>K21+K13</f>
        <v>768391</v>
      </c>
    </row>
    <row r="28" spans="2:11" ht="12.75">
      <c r="B28" s="47" t="s">
        <v>26</v>
      </c>
      <c r="C28" s="47"/>
      <c r="D28" s="47"/>
      <c r="E28" s="15">
        <v>140002</v>
      </c>
      <c r="F28" s="15">
        <v>257788</v>
      </c>
      <c r="G28" s="48"/>
      <c r="H28" s="48"/>
      <c r="I28" s="48"/>
      <c r="J28" s="76"/>
      <c r="K28" s="76"/>
    </row>
    <row r="29" spans="7:11" ht="12.75">
      <c r="G29" s="55" t="s">
        <v>28</v>
      </c>
      <c r="H29" s="55"/>
      <c r="I29" s="55"/>
      <c r="J29" s="16">
        <v>140002</v>
      </c>
      <c r="K29" s="16">
        <v>257788</v>
      </c>
    </row>
    <row r="31" spans="2:11" ht="12.75" customHeight="1">
      <c r="B31" s="56" t="s">
        <v>68</v>
      </c>
      <c r="C31" s="56"/>
      <c r="D31" s="56"/>
      <c r="E31" s="56"/>
      <c r="F31" s="56"/>
      <c r="G31" s="57" t="s">
        <v>29</v>
      </c>
      <c r="H31" s="57"/>
      <c r="I31" s="57"/>
      <c r="J31" s="57"/>
      <c r="K31" s="57"/>
    </row>
    <row r="32" spans="2:11" ht="12.75">
      <c r="B32" s="56"/>
      <c r="C32" s="56"/>
      <c r="D32" s="56"/>
      <c r="E32" s="56"/>
      <c r="F32" s="56"/>
      <c r="G32" s="57"/>
      <c r="H32" s="57"/>
      <c r="I32" s="57"/>
      <c r="J32" s="57"/>
      <c r="K32" s="57"/>
    </row>
    <row r="33" spans="2:11" ht="12.75" customHeight="1">
      <c r="B33" s="58" t="s">
        <v>54</v>
      </c>
      <c r="C33" s="58"/>
      <c r="D33" s="58"/>
      <c r="E33" s="54">
        <v>2007</v>
      </c>
      <c r="F33" s="54">
        <v>2008</v>
      </c>
      <c r="G33" s="45" t="s">
        <v>30</v>
      </c>
      <c r="H33" s="45"/>
      <c r="I33" s="45"/>
      <c r="J33" s="54">
        <v>2007</v>
      </c>
      <c r="K33" s="54">
        <v>2008</v>
      </c>
    </row>
    <row r="34" spans="2:11" ht="12.75">
      <c r="B34" s="58"/>
      <c r="C34" s="58"/>
      <c r="D34" s="58"/>
      <c r="E34" s="54"/>
      <c r="F34" s="54"/>
      <c r="G34" s="45"/>
      <c r="H34" s="45"/>
      <c r="I34" s="45"/>
      <c r="J34" s="54"/>
      <c r="K34" s="54"/>
    </row>
    <row r="35" spans="2:11" ht="12.75">
      <c r="B35" s="58"/>
      <c r="C35" s="58"/>
      <c r="D35" s="58"/>
      <c r="E35" s="54"/>
      <c r="F35" s="54"/>
      <c r="G35" s="49" t="s">
        <v>57</v>
      </c>
      <c r="H35" s="49"/>
      <c r="I35" s="49"/>
      <c r="J35" s="15">
        <v>852697</v>
      </c>
      <c r="K35" s="15">
        <v>1231320</v>
      </c>
    </row>
    <row r="36" spans="2:11" ht="12.75">
      <c r="B36" s="49" t="s">
        <v>31</v>
      </c>
      <c r="C36" s="49"/>
      <c r="D36" s="49"/>
      <c r="E36" s="17">
        <v>636875</v>
      </c>
      <c r="F36" s="17">
        <v>952075</v>
      </c>
      <c r="G36" s="49" t="s">
        <v>34</v>
      </c>
      <c r="H36" s="49"/>
      <c r="I36" s="49"/>
      <c r="J36" s="15">
        <v>758083</v>
      </c>
      <c r="K36" s="15">
        <v>1053761</v>
      </c>
    </row>
    <row r="37" spans="2:11" ht="12.75">
      <c r="B37" s="49" t="s">
        <v>32</v>
      </c>
      <c r="C37" s="49"/>
      <c r="D37" s="49"/>
      <c r="E37" s="17">
        <v>643625</v>
      </c>
      <c r="F37" s="17">
        <v>843337</v>
      </c>
      <c r="G37" s="49" t="s">
        <v>69</v>
      </c>
      <c r="H37" s="49"/>
      <c r="I37" s="49"/>
      <c r="J37" s="15">
        <f>+J35-J36</f>
        <v>94614</v>
      </c>
      <c r="K37" s="15">
        <f>K35-K36</f>
        <v>177559</v>
      </c>
    </row>
    <row r="38" spans="2:11" ht="12.75">
      <c r="B38" s="53" t="s">
        <v>33</v>
      </c>
      <c r="C38" s="53"/>
      <c r="D38" s="53"/>
      <c r="E38" s="17">
        <f>+E36-E37</f>
        <v>-6750</v>
      </c>
      <c r="F38" s="17">
        <f>+F36-F37</f>
        <v>108738</v>
      </c>
      <c r="G38" s="49" t="s">
        <v>38</v>
      </c>
      <c r="H38" s="49"/>
      <c r="I38" s="49"/>
      <c r="J38" s="15">
        <v>5781</v>
      </c>
      <c r="K38" s="15">
        <v>12550</v>
      </c>
    </row>
    <row r="39" spans="2:11" ht="12.75" customHeight="1">
      <c r="B39" s="45" t="s">
        <v>70</v>
      </c>
      <c r="C39" s="45"/>
      <c r="D39" s="45"/>
      <c r="E39" s="74"/>
      <c r="F39" s="74"/>
      <c r="G39" s="49" t="s">
        <v>40</v>
      </c>
      <c r="H39" s="49"/>
      <c r="I39" s="49"/>
      <c r="J39" s="15">
        <v>10819</v>
      </c>
      <c r="K39" s="15">
        <v>23781</v>
      </c>
    </row>
    <row r="40" spans="2:11" ht="12.75" customHeight="1">
      <c r="B40" s="45"/>
      <c r="C40" s="45"/>
      <c r="D40" s="45"/>
      <c r="E40" s="74"/>
      <c r="F40" s="74"/>
      <c r="G40" s="50" t="s">
        <v>41</v>
      </c>
      <c r="H40" s="50"/>
      <c r="I40" s="50"/>
      <c r="J40" s="15">
        <v>22245</v>
      </c>
      <c r="K40" s="15">
        <v>26601</v>
      </c>
    </row>
    <row r="41" spans="2:13" ht="25.5" customHeight="1">
      <c r="B41" s="50" t="s">
        <v>35</v>
      </c>
      <c r="C41" s="50"/>
      <c r="D41" s="50"/>
      <c r="E41" s="17">
        <v>1397</v>
      </c>
      <c r="F41" s="17">
        <v>337</v>
      </c>
      <c r="G41" s="50" t="s">
        <v>43</v>
      </c>
      <c r="H41" s="50"/>
      <c r="I41" s="50"/>
      <c r="J41" s="15">
        <v>44284</v>
      </c>
      <c r="K41" s="15">
        <v>88072</v>
      </c>
      <c r="M41" s="41"/>
    </row>
    <row r="42" spans="2:11" ht="24.75" customHeight="1">
      <c r="B42" s="50" t="s">
        <v>36</v>
      </c>
      <c r="C42" s="50"/>
      <c r="D42" s="50"/>
      <c r="E42" s="17">
        <v>27907</v>
      </c>
      <c r="F42" s="17">
        <v>28714</v>
      </c>
      <c r="G42" s="50" t="s">
        <v>71</v>
      </c>
      <c r="H42" s="50"/>
      <c r="I42" s="50"/>
      <c r="J42" s="15">
        <f>+J37+J38+J40-J39-J41</f>
        <v>67537</v>
      </c>
      <c r="K42" s="40">
        <f>K37+K38+K40-K39-K41</f>
        <v>104857</v>
      </c>
    </row>
    <row r="43" spans="2:11" ht="26.25" customHeight="1">
      <c r="B43" s="49" t="s">
        <v>33</v>
      </c>
      <c r="C43" s="49"/>
      <c r="D43" s="49"/>
      <c r="E43" s="17">
        <f>+E41-E42</f>
        <v>-26510</v>
      </c>
      <c r="F43" s="17">
        <f>+F41-F42</f>
        <v>-28377</v>
      </c>
      <c r="G43" s="52" t="s">
        <v>72</v>
      </c>
      <c r="H43" s="52"/>
      <c r="I43" s="52"/>
      <c r="J43" s="18"/>
      <c r="K43" s="18"/>
    </row>
    <row r="44" spans="2:11" ht="12.75" customHeight="1">
      <c r="B44" s="45" t="s">
        <v>73</v>
      </c>
      <c r="C44" s="45"/>
      <c r="D44" s="45"/>
      <c r="E44" s="74"/>
      <c r="F44" s="74"/>
      <c r="G44" s="45" t="s">
        <v>47</v>
      </c>
      <c r="H44" s="45"/>
      <c r="I44" s="45"/>
      <c r="J44" s="75">
        <v>67537</v>
      </c>
      <c r="K44" s="75">
        <v>104857</v>
      </c>
    </row>
    <row r="45" spans="2:11" ht="12.75">
      <c r="B45" s="45"/>
      <c r="C45" s="45"/>
      <c r="D45" s="45"/>
      <c r="E45" s="74"/>
      <c r="F45" s="74"/>
      <c r="G45" s="45"/>
      <c r="H45" s="45"/>
      <c r="I45" s="45"/>
      <c r="J45" s="75"/>
      <c r="K45" s="75"/>
    </row>
    <row r="46" spans="2:11" ht="24.75" customHeight="1">
      <c r="B46" s="50" t="s">
        <v>37</v>
      </c>
      <c r="C46" s="50"/>
      <c r="D46" s="50"/>
      <c r="E46" s="17">
        <v>37722</v>
      </c>
      <c r="F46" s="17">
        <v>0</v>
      </c>
      <c r="G46" s="47" t="s">
        <v>74</v>
      </c>
      <c r="H46" s="47"/>
      <c r="I46" s="47"/>
      <c r="J46" s="15">
        <v>3224</v>
      </c>
      <c r="K46" s="15">
        <v>5747</v>
      </c>
    </row>
    <row r="47" spans="2:11" ht="28.5" customHeight="1">
      <c r="B47" s="50" t="s">
        <v>39</v>
      </c>
      <c r="C47" s="50"/>
      <c r="D47" s="50"/>
      <c r="E47" s="17">
        <v>2909</v>
      </c>
      <c r="F47" s="17">
        <v>81714</v>
      </c>
      <c r="G47" s="58" t="s">
        <v>75</v>
      </c>
      <c r="H47" s="58"/>
      <c r="I47" s="58"/>
      <c r="J47" s="15"/>
      <c r="K47" s="15"/>
    </row>
    <row r="48" spans="2:11" ht="16.5" customHeight="1">
      <c r="B48" s="49" t="s">
        <v>33</v>
      </c>
      <c r="C48" s="49"/>
      <c r="D48" s="49"/>
      <c r="E48" s="17">
        <f>+E46-E47</f>
        <v>34813</v>
      </c>
      <c r="F48" s="17">
        <f>+F46-F47</f>
        <v>-81714</v>
      </c>
      <c r="G48" s="48" t="s">
        <v>76</v>
      </c>
      <c r="H48" s="48"/>
      <c r="I48" s="48"/>
      <c r="J48" s="44">
        <v>64313</v>
      </c>
      <c r="K48" s="44">
        <f>+K44-K46-K47</f>
        <v>99110</v>
      </c>
    </row>
    <row r="49" spans="2:11" ht="34.5" customHeight="1">
      <c r="B49" s="48" t="s">
        <v>42</v>
      </c>
      <c r="C49" s="48"/>
      <c r="D49" s="48"/>
      <c r="E49" s="17">
        <f>+E36+E41+E46</f>
        <v>675994</v>
      </c>
      <c r="F49" s="17">
        <f>+F36+F41+F46</f>
        <v>952412</v>
      </c>
      <c r="G49" s="58" t="s">
        <v>50</v>
      </c>
      <c r="H49" s="58"/>
      <c r="I49" s="58"/>
      <c r="J49" s="15"/>
      <c r="K49" s="15"/>
    </row>
    <row r="50" spans="2:11" ht="35.25" customHeight="1">
      <c r="B50" s="48" t="s">
        <v>44</v>
      </c>
      <c r="C50" s="48"/>
      <c r="D50" s="48"/>
      <c r="E50" s="17">
        <f>+E37+E42+E47</f>
        <v>674441</v>
      </c>
      <c r="F50" s="17">
        <f>+F37+F42+F47</f>
        <v>953765</v>
      </c>
      <c r="G50" s="45" t="s">
        <v>77</v>
      </c>
      <c r="H50" s="45"/>
      <c r="I50" s="45"/>
      <c r="J50" s="15"/>
      <c r="K50" s="15"/>
    </row>
    <row r="51" spans="2:11" ht="18" customHeight="1">
      <c r="B51" s="47" t="s">
        <v>45</v>
      </c>
      <c r="C51" s="47"/>
      <c r="D51" s="47"/>
      <c r="E51" s="17">
        <f>+E49-E50</f>
        <v>1553</v>
      </c>
      <c r="F51" s="17">
        <f>+F49-F50</f>
        <v>-1353</v>
      </c>
      <c r="G51" s="47" t="s">
        <v>51</v>
      </c>
      <c r="H51" s="47"/>
      <c r="I51" s="47"/>
      <c r="J51" s="15"/>
      <c r="K51" s="15"/>
    </row>
    <row r="52" spans="2:11" ht="15" customHeight="1">
      <c r="B52" s="45" t="s">
        <v>46</v>
      </c>
      <c r="C52" s="45"/>
      <c r="D52" s="45"/>
      <c r="E52" s="74">
        <v>4976</v>
      </c>
      <c r="F52" s="74">
        <v>6529</v>
      </c>
      <c r="G52" s="47" t="s">
        <v>78</v>
      </c>
      <c r="H52" s="47"/>
      <c r="I52" s="47"/>
      <c r="J52" s="19">
        <v>1</v>
      </c>
      <c r="K52" s="19">
        <v>1</v>
      </c>
    </row>
    <row r="53" spans="2:11" ht="28.5" customHeight="1">
      <c r="B53" s="45"/>
      <c r="C53" s="45"/>
      <c r="D53" s="45"/>
      <c r="E53" s="74"/>
      <c r="F53" s="74"/>
      <c r="G53" s="45" t="s">
        <v>52</v>
      </c>
      <c r="H53" s="45"/>
      <c r="I53" s="45"/>
      <c r="J53" s="15"/>
      <c r="K53" s="15"/>
    </row>
    <row r="54" spans="2:11" ht="24" customHeight="1">
      <c r="B54" s="45" t="s">
        <v>48</v>
      </c>
      <c r="C54" s="45"/>
      <c r="D54" s="45"/>
      <c r="E54" s="74"/>
      <c r="F54" s="74"/>
      <c r="G54" s="66"/>
      <c r="H54" s="66"/>
      <c r="I54" s="66"/>
      <c r="J54" s="11"/>
      <c r="K54" s="11"/>
    </row>
    <row r="55" spans="2:6" ht="22.5" customHeight="1">
      <c r="B55" s="45"/>
      <c r="C55" s="45"/>
      <c r="D55" s="45"/>
      <c r="E55" s="74"/>
      <c r="F55" s="74"/>
    </row>
    <row r="56" spans="2:6" ht="12.75" customHeight="1">
      <c r="B56" s="45" t="s">
        <v>49</v>
      </c>
      <c r="C56" s="45"/>
      <c r="D56" s="45"/>
      <c r="E56" s="74">
        <f>+E52+E51</f>
        <v>6529</v>
      </c>
      <c r="F56" s="74">
        <f>+F51+F52</f>
        <v>5176</v>
      </c>
    </row>
    <row r="57" spans="2:6" ht="12.75">
      <c r="B57" s="45"/>
      <c r="C57" s="45"/>
      <c r="D57" s="45"/>
      <c r="E57" s="74"/>
      <c r="F57" s="74"/>
    </row>
    <row r="58" ht="14.25" customHeight="1"/>
    <row r="59" spans="1:11" ht="12.75">
      <c r="A59" s="46" t="s">
        <v>53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</row>
    <row r="60" ht="7.5" customHeight="1"/>
    <row r="61" spans="2:11" ht="12" customHeight="1">
      <c r="B61" s="20"/>
      <c r="C61" s="21"/>
      <c r="D61" s="64">
        <v>2007</v>
      </c>
      <c r="E61" s="64"/>
      <c r="F61" s="64"/>
      <c r="G61" s="64"/>
      <c r="H61" s="64">
        <v>2008</v>
      </c>
      <c r="I61" s="64"/>
      <c r="J61" s="64"/>
      <c r="K61" s="64"/>
    </row>
    <row r="62" spans="2:11" ht="12.75" customHeight="1" hidden="1">
      <c r="B62" s="22"/>
      <c r="C62" s="23"/>
      <c r="D62" s="24"/>
      <c r="E62" s="25"/>
      <c r="F62" s="25"/>
      <c r="G62" s="26"/>
      <c r="H62" s="24"/>
      <c r="I62" s="25"/>
      <c r="J62" s="25"/>
      <c r="K62" s="26"/>
    </row>
    <row r="63" spans="2:11" ht="27.75" customHeight="1">
      <c r="B63" s="27"/>
      <c r="C63" s="28"/>
      <c r="D63" s="8" t="s">
        <v>79</v>
      </c>
      <c r="E63" s="8" t="s">
        <v>80</v>
      </c>
      <c r="F63" s="8" t="s">
        <v>81</v>
      </c>
      <c r="G63" s="8" t="s">
        <v>82</v>
      </c>
      <c r="H63" s="8" t="s">
        <v>83</v>
      </c>
      <c r="I63" s="8" t="s">
        <v>80</v>
      </c>
      <c r="J63" s="8" t="s">
        <v>81</v>
      </c>
      <c r="K63" s="8" t="s">
        <v>82</v>
      </c>
    </row>
    <row r="64" spans="2:11" ht="21.75" customHeight="1">
      <c r="B64" s="9" t="s">
        <v>84</v>
      </c>
      <c r="C64" s="9"/>
      <c r="D64" s="29">
        <v>212031</v>
      </c>
      <c r="E64" s="30"/>
      <c r="F64" s="31"/>
      <c r="G64" s="30">
        <f>+D64+E64-F64</f>
        <v>212031</v>
      </c>
      <c r="H64" s="30">
        <v>212031</v>
      </c>
      <c r="I64" s="30"/>
      <c r="J64" s="30"/>
      <c r="K64" s="30">
        <f aca="true" t="shared" si="0" ref="K64:K71">SUM(H64:J64)</f>
        <v>212031</v>
      </c>
    </row>
    <row r="65" spans="2:11" ht="21.75" customHeight="1">
      <c r="B65" s="9" t="s">
        <v>85</v>
      </c>
      <c r="C65" s="9"/>
      <c r="D65" s="29"/>
      <c r="E65" s="30"/>
      <c r="F65" s="31"/>
      <c r="G65" s="30">
        <f aca="true" t="shared" si="1" ref="G65:G72">+D65+E65-F65</f>
        <v>0</v>
      </c>
      <c r="H65" s="32"/>
      <c r="I65" s="30"/>
      <c r="J65" s="30"/>
      <c r="K65" s="30">
        <f t="shared" si="0"/>
        <v>0</v>
      </c>
    </row>
    <row r="66" spans="2:11" ht="21.75" customHeight="1">
      <c r="B66" s="9" t="s">
        <v>86</v>
      </c>
      <c r="C66" s="9"/>
      <c r="D66" s="33"/>
      <c r="E66" s="29"/>
      <c r="F66" s="34"/>
      <c r="G66" s="30">
        <f t="shared" si="1"/>
        <v>0</v>
      </c>
      <c r="H66" s="29"/>
      <c r="I66" s="29"/>
      <c r="J66" s="29"/>
      <c r="K66" s="30">
        <f t="shared" si="0"/>
        <v>0</v>
      </c>
    </row>
    <row r="67" spans="2:11" ht="21.75" customHeight="1">
      <c r="B67" s="9" t="s">
        <v>87</v>
      </c>
      <c r="C67" s="9"/>
      <c r="D67" s="33"/>
      <c r="E67" s="29"/>
      <c r="F67" s="34"/>
      <c r="G67" s="30">
        <f t="shared" si="1"/>
        <v>0</v>
      </c>
      <c r="H67" s="29"/>
      <c r="I67" s="29"/>
      <c r="J67" s="29"/>
      <c r="K67" s="30">
        <f t="shared" si="0"/>
        <v>0</v>
      </c>
    </row>
    <row r="68" spans="2:11" ht="21.75" customHeight="1">
      <c r="B68" s="9" t="s">
        <v>88</v>
      </c>
      <c r="C68" s="9"/>
      <c r="D68" s="15">
        <f>126196+60737</f>
        <v>186933</v>
      </c>
      <c r="E68" s="33">
        <v>918</v>
      </c>
      <c r="F68" s="34">
        <v>6554</v>
      </c>
      <c r="G68" s="30">
        <f t="shared" si="1"/>
        <v>181297</v>
      </c>
      <c r="H68" s="29">
        <f>126196+55101</f>
        <v>181297</v>
      </c>
      <c r="I68" s="29">
        <v>108472</v>
      </c>
      <c r="J68" s="29">
        <v>748</v>
      </c>
      <c r="K68" s="30">
        <f>+H68+I68-J68</f>
        <v>289021</v>
      </c>
    </row>
    <row r="69" spans="2:11" ht="21.75" customHeight="1">
      <c r="B69" s="9" t="s">
        <v>89</v>
      </c>
      <c r="C69" s="9"/>
      <c r="D69" s="33"/>
      <c r="E69" s="29"/>
      <c r="F69" s="34"/>
      <c r="G69" s="30">
        <f t="shared" si="1"/>
        <v>0</v>
      </c>
      <c r="H69" s="29"/>
      <c r="I69" s="29"/>
      <c r="J69" s="29"/>
      <c r="K69" s="30">
        <f t="shared" si="0"/>
        <v>0</v>
      </c>
    </row>
    <row r="70" spans="2:11" ht="21.75" customHeight="1">
      <c r="B70" s="9" t="s">
        <v>90</v>
      </c>
      <c r="C70" s="9"/>
      <c r="D70" s="29">
        <v>49845</v>
      </c>
      <c r="E70" s="29">
        <v>64313</v>
      </c>
      <c r="F70" s="34">
        <v>47437</v>
      </c>
      <c r="G70" s="30">
        <f t="shared" si="1"/>
        <v>66721</v>
      </c>
      <c r="H70" s="29">
        <v>66721</v>
      </c>
      <c r="I70" s="29">
        <v>99110</v>
      </c>
      <c r="J70" s="29">
        <v>66721</v>
      </c>
      <c r="K70" s="30">
        <f>+H70+I70-J70</f>
        <v>99110</v>
      </c>
    </row>
    <row r="71" spans="2:11" ht="21.75" customHeight="1">
      <c r="B71" s="9" t="s">
        <v>91</v>
      </c>
      <c r="C71" s="9"/>
      <c r="D71" s="29"/>
      <c r="E71" s="29"/>
      <c r="F71" s="34"/>
      <c r="G71" s="30">
        <f t="shared" si="1"/>
        <v>0</v>
      </c>
      <c r="H71" s="29"/>
      <c r="I71" s="29"/>
      <c r="J71" s="29"/>
      <c r="K71" s="30">
        <f t="shared" si="0"/>
        <v>0</v>
      </c>
    </row>
    <row r="72" spans="2:11" ht="21.75" customHeight="1">
      <c r="B72" s="9" t="s">
        <v>92</v>
      </c>
      <c r="C72" s="9"/>
      <c r="D72" s="33"/>
      <c r="E72" s="29"/>
      <c r="F72" s="34"/>
      <c r="G72" s="30">
        <f t="shared" si="1"/>
        <v>0</v>
      </c>
      <c r="H72" s="29"/>
      <c r="I72" s="29"/>
      <c r="J72" s="29">
        <v>7369</v>
      </c>
      <c r="K72" s="30">
        <f>-J72</f>
        <v>-7369</v>
      </c>
    </row>
    <row r="73" spans="2:11" ht="17.25" customHeight="1">
      <c r="B73" s="9" t="s">
        <v>93</v>
      </c>
      <c r="C73" s="9"/>
      <c r="D73" s="29">
        <f aca="true" t="shared" si="2" ref="D73:J73">SUM(D64:D72)</f>
        <v>448809</v>
      </c>
      <c r="E73" s="29">
        <f t="shared" si="2"/>
        <v>65231</v>
      </c>
      <c r="F73" s="34">
        <f t="shared" si="2"/>
        <v>53991</v>
      </c>
      <c r="G73" s="29">
        <f t="shared" si="2"/>
        <v>460049</v>
      </c>
      <c r="H73" s="29">
        <f t="shared" si="2"/>
        <v>460049</v>
      </c>
      <c r="I73" s="29">
        <f t="shared" si="2"/>
        <v>207582</v>
      </c>
      <c r="J73" s="29">
        <f t="shared" si="2"/>
        <v>74838</v>
      </c>
      <c r="K73" s="30">
        <f>SUM(K64:K72)</f>
        <v>592793</v>
      </c>
    </row>
    <row r="74" spans="2:11" ht="21" customHeight="1">
      <c r="B74" s="36"/>
      <c r="C74" s="36"/>
      <c r="D74" s="37"/>
      <c r="E74" s="37"/>
      <c r="F74" s="38"/>
      <c r="G74" s="37"/>
      <c r="H74" s="37"/>
      <c r="I74" s="37"/>
      <c r="J74" s="37"/>
      <c r="K74" s="39"/>
    </row>
    <row r="75" spans="1:11" ht="89.25" customHeight="1">
      <c r="A75" s="35" t="s">
        <v>94</v>
      </c>
      <c r="B75" s="65" t="s">
        <v>99</v>
      </c>
      <c r="C75" s="65"/>
      <c r="D75" s="65"/>
      <c r="E75" s="65"/>
      <c r="F75" s="65"/>
      <c r="G75" s="65"/>
      <c r="H75" s="65"/>
      <c r="I75" s="65"/>
      <c r="J75" s="65"/>
      <c r="K75" s="65"/>
    </row>
    <row r="76" spans="1:11" ht="14.25" customHeight="1">
      <c r="A76" s="35"/>
      <c r="B76" s="42"/>
      <c r="C76" s="43"/>
      <c r="D76" s="43"/>
      <c r="E76" s="43"/>
      <c r="F76" s="43"/>
      <c r="G76" s="43"/>
      <c r="H76" s="43"/>
      <c r="I76" s="43"/>
      <c r="J76" s="43"/>
      <c r="K76" s="43"/>
    </row>
    <row r="77" spans="1:11" ht="36" customHeight="1">
      <c r="A77" s="35"/>
      <c r="B77" s="65" t="s">
        <v>100</v>
      </c>
      <c r="C77" s="68"/>
      <c r="D77" s="68"/>
      <c r="E77" s="68"/>
      <c r="F77" s="68"/>
      <c r="G77" s="68"/>
      <c r="H77" s="68"/>
      <c r="I77" s="68"/>
      <c r="J77" s="68"/>
      <c r="K77" s="68"/>
    </row>
    <row r="78" spans="2:11" ht="14.25" customHeight="1">
      <c r="B78" s="69" t="s">
        <v>105</v>
      </c>
      <c r="C78" s="69"/>
      <c r="D78" s="69"/>
      <c r="E78" s="69"/>
      <c r="F78" s="69"/>
      <c r="G78" s="69"/>
      <c r="H78" s="69"/>
      <c r="I78" s="69"/>
      <c r="J78" s="69"/>
      <c r="K78" s="69"/>
    </row>
    <row r="79" spans="2:11" ht="8.25" customHeight="1"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2:11" ht="12.75" hidden="1"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2:11" ht="8.25" customHeight="1"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2:11" ht="12" customHeight="1" hidden="1"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2:11" ht="3" customHeight="1" hidden="1"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2:11" ht="19.5" customHeight="1" hidden="1"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2:11" ht="4.5" customHeight="1"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2:11" ht="30" customHeight="1">
      <c r="B86" s="70" t="s">
        <v>101</v>
      </c>
      <c r="C86" s="70"/>
      <c r="D86" s="70"/>
      <c r="E86" s="70"/>
      <c r="F86" s="70"/>
      <c r="G86" s="70"/>
      <c r="H86" s="70"/>
      <c r="I86" s="70"/>
      <c r="J86" s="70"/>
      <c r="K86" s="70"/>
    </row>
    <row r="87" spans="2:11" ht="15.75" customHeight="1">
      <c r="B87" s="71" t="s">
        <v>102</v>
      </c>
      <c r="C87" s="71"/>
      <c r="D87" s="71"/>
      <c r="E87" s="71"/>
      <c r="F87" s="71"/>
      <c r="G87" s="71"/>
      <c r="H87" s="71"/>
      <c r="I87" s="71"/>
      <c r="J87" s="71"/>
      <c r="K87" s="71"/>
    </row>
    <row r="88" spans="2:11" ht="18" customHeight="1">
      <c r="B88" s="71"/>
      <c r="C88" s="71"/>
      <c r="D88" s="71"/>
      <c r="E88" s="71"/>
      <c r="F88" s="71"/>
      <c r="G88" s="71"/>
      <c r="H88" s="71"/>
      <c r="I88" s="71"/>
      <c r="J88" s="71"/>
      <c r="K88" s="71"/>
    </row>
    <row r="89" spans="2:11" ht="17.25" customHeight="1"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2:11" ht="12.75" customHeight="1">
      <c r="B90" s="1"/>
      <c r="C90" s="1"/>
      <c r="D90" s="1"/>
      <c r="E90" s="1"/>
      <c r="F90" s="12"/>
      <c r="G90" s="1"/>
      <c r="H90" s="72" t="s">
        <v>103</v>
      </c>
      <c r="I90" s="72"/>
      <c r="J90" s="72"/>
      <c r="K90" s="72"/>
    </row>
    <row r="91" spans="2:11" ht="14.25" customHeight="1">
      <c r="B91" s="1"/>
      <c r="C91" s="1"/>
      <c r="D91" s="1"/>
      <c r="E91" s="1"/>
      <c r="F91" s="12"/>
      <c r="G91" s="1"/>
      <c r="H91" s="73" t="s">
        <v>104</v>
      </c>
      <c r="I91" s="73"/>
      <c r="J91" s="73"/>
      <c r="K91" s="73"/>
    </row>
    <row r="92" spans="2:11" ht="12.75" customHeight="1">
      <c r="B92" s="1"/>
      <c r="C92" s="1"/>
      <c r="D92" s="1"/>
      <c r="E92" s="1"/>
      <c r="F92" s="12"/>
      <c r="G92" s="1"/>
      <c r="H92" s="13"/>
      <c r="I92" s="13"/>
      <c r="J92" s="13"/>
      <c r="K92" s="13"/>
    </row>
    <row r="93" spans="2:11" ht="12.75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 ht="29.25" customHeight="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 ht="9.75" customHeight="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 ht="12.75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8" ht="9" customHeight="1"/>
    <row r="99" ht="12.75" customHeight="1"/>
    <row r="101" ht="24" customHeight="1"/>
    <row r="102" ht="65.25" customHeight="1"/>
  </sheetData>
  <sheetProtection/>
  <mergeCells count="119">
    <mergeCell ref="B1:K1"/>
    <mergeCell ref="B2:K2"/>
    <mergeCell ref="B3:K3"/>
    <mergeCell ref="B5:K5"/>
    <mergeCell ref="J6:K6"/>
    <mergeCell ref="J7:K7"/>
    <mergeCell ref="B6:C6"/>
    <mergeCell ref="D6:G6"/>
    <mergeCell ref="H6:I6"/>
    <mergeCell ref="B7:C7"/>
    <mergeCell ref="D7:G7"/>
    <mergeCell ref="H7:I7"/>
    <mergeCell ref="B12:D12"/>
    <mergeCell ref="G12:I12"/>
    <mergeCell ref="B13:D13"/>
    <mergeCell ref="G13:I13"/>
    <mergeCell ref="B9:K9"/>
    <mergeCell ref="B11:K11"/>
    <mergeCell ref="E17:E18"/>
    <mergeCell ref="F17:F18"/>
    <mergeCell ref="G17:I17"/>
    <mergeCell ref="G18:I18"/>
    <mergeCell ref="B14:D14"/>
    <mergeCell ref="G14:I14"/>
    <mergeCell ref="B19:D19"/>
    <mergeCell ref="G19:I19"/>
    <mergeCell ref="B20:D20"/>
    <mergeCell ref="G20:I20"/>
    <mergeCell ref="G21:I22"/>
    <mergeCell ref="B15:D15"/>
    <mergeCell ref="G15:I15"/>
    <mergeCell ref="B16:D16"/>
    <mergeCell ref="G16:I16"/>
    <mergeCell ref="B17:D18"/>
    <mergeCell ref="J21:J22"/>
    <mergeCell ref="K21:K22"/>
    <mergeCell ref="B22:D22"/>
    <mergeCell ref="B23:D23"/>
    <mergeCell ref="G23:I23"/>
    <mergeCell ref="B24:D24"/>
    <mergeCell ref="G24:I24"/>
    <mergeCell ref="B21:D21"/>
    <mergeCell ref="G31:K32"/>
    <mergeCell ref="B25:D25"/>
    <mergeCell ref="G25:I25"/>
    <mergeCell ref="B26:D26"/>
    <mergeCell ref="G26:I26"/>
    <mergeCell ref="B27:D27"/>
    <mergeCell ref="G27:I28"/>
    <mergeCell ref="B37:D37"/>
    <mergeCell ref="G37:I37"/>
    <mergeCell ref="J33:J34"/>
    <mergeCell ref="K33:K34"/>
    <mergeCell ref="G35:I35"/>
    <mergeCell ref="J27:J28"/>
    <mergeCell ref="K27:K28"/>
    <mergeCell ref="B28:D28"/>
    <mergeCell ref="G29:I29"/>
    <mergeCell ref="B31:F32"/>
    <mergeCell ref="B33:D35"/>
    <mergeCell ref="E33:E35"/>
    <mergeCell ref="F33:F35"/>
    <mergeCell ref="G33:I34"/>
    <mergeCell ref="B36:D36"/>
    <mergeCell ref="G36:I36"/>
    <mergeCell ref="B41:D41"/>
    <mergeCell ref="G41:I41"/>
    <mergeCell ref="B42:D42"/>
    <mergeCell ref="B38:D38"/>
    <mergeCell ref="G38:I38"/>
    <mergeCell ref="B39:D40"/>
    <mergeCell ref="E39:E40"/>
    <mergeCell ref="F39:F40"/>
    <mergeCell ref="G39:I39"/>
    <mergeCell ref="G40:I40"/>
    <mergeCell ref="G42:I42"/>
    <mergeCell ref="B43:D43"/>
    <mergeCell ref="G43:I43"/>
    <mergeCell ref="B50:D50"/>
    <mergeCell ref="G50:I50"/>
    <mergeCell ref="B47:D47"/>
    <mergeCell ref="G47:I47"/>
    <mergeCell ref="B48:D48"/>
    <mergeCell ref="G48:I48"/>
    <mergeCell ref="B49:D49"/>
    <mergeCell ref="J44:J45"/>
    <mergeCell ref="K44:K45"/>
    <mergeCell ref="B46:D46"/>
    <mergeCell ref="G46:I46"/>
    <mergeCell ref="B44:D45"/>
    <mergeCell ref="E44:E45"/>
    <mergeCell ref="F44:F45"/>
    <mergeCell ref="G44:I45"/>
    <mergeCell ref="G49:I49"/>
    <mergeCell ref="G51:I51"/>
    <mergeCell ref="B52:D53"/>
    <mergeCell ref="E52:E53"/>
    <mergeCell ref="F52:F53"/>
    <mergeCell ref="G52:I52"/>
    <mergeCell ref="G53:I53"/>
    <mergeCell ref="B51:D51"/>
    <mergeCell ref="D61:G61"/>
    <mergeCell ref="B56:D57"/>
    <mergeCell ref="E56:E57"/>
    <mergeCell ref="F56:F57"/>
    <mergeCell ref="B54:D55"/>
    <mergeCell ref="E54:E55"/>
    <mergeCell ref="F54:F55"/>
    <mergeCell ref="A59:K59"/>
    <mergeCell ref="H61:K61"/>
    <mergeCell ref="B75:K75"/>
    <mergeCell ref="G54:I54"/>
    <mergeCell ref="B93:K96"/>
    <mergeCell ref="B77:K77"/>
    <mergeCell ref="B78:K84"/>
    <mergeCell ref="B86:K86"/>
    <mergeCell ref="B87:K88"/>
    <mergeCell ref="H90:K90"/>
    <mergeCell ref="H91:K91"/>
  </mergeCells>
  <printOptions/>
  <pageMargins left="0.9448818897637796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tijana.cvetkovic</cp:lastModifiedBy>
  <cp:lastPrinted>2009-07-09T07:22:52Z</cp:lastPrinted>
  <dcterms:created xsi:type="dcterms:W3CDTF">2009-04-21T04:50:10Z</dcterms:created>
  <dcterms:modified xsi:type="dcterms:W3CDTF">2009-07-13T08:09:00Z</dcterms:modified>
  <cp:category/>
  <cp:version/>
  <cp:contentType/>
  <cp:contentStatus/>
</cp:coreProperties>
</file>