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BANKE" sheetId="1" r:id="rId1"/>
  </sheets>
  <definedNames>
    <definedName name="_xlnm.Print_Area" localSheetId="0">'BANKE'!$A$1:$L$120</definedName>
  </definedNames>
  <calcPr fullCalcOnLoad="1"/>
</workbook>
</file>

<file path=xl/sharedStrings.xml><?xml version="1.0" encoding="utf-8"?>
<sst xmlns="http://schemas.openxmlformats.org/spreadsheetml/2006/main" count="148" uniqueCount="135">
  <si>
    <t>I ОСНОВНИ ПОДАЦИ</t>
  </si>
  <si>
    <t>3. матични број:</t>
  </si>
  <si>
    <t>2. адреса:</t>
  </si>
  <si>
    <t>4. ПИБ:</t>
  </si>
  <si>
    <t>БИЛАНС СТАЊА (у 000 дин)</t>
  </si>
  <si>
    <t>АКТИВА</t>
  </si>
  <si>
    <t>ПАСИВА</t>
  </si>
  <si>
    <t>БИЛАНС УСПЕХА  (у 000 дин)</t>
  </si>
  <si>
    <t xml:space="preserve">ИЗВЕШТАЈ О ПРОМЕНАМА НА КАПИТАЛУ (у 000 дин) </t>
  </si>
  <si>
    <t xml:space="preserve">II ФИНАНСИЈСКИ ИЗВЕШТАЈИ </t>
  </si>
  <si>
    <t>Готовина и готовински 
еквиваленти</t>
  </si>
  <si>
    <t>ОБАВЕЗЕ</t>
  </si>
  <si>
    <t>Обавезе по основу ХОВ</t>
  </si>
  <si>
    <t>Обавезе из добитка</t>
  </si>
  <si>
    <t>Резервисања</t>
  </si>
  <si>
    <t>Одложене пореске обавезе</t>
  </si>
  <si>
    <t>Стална средства намењена продаји и средства пословања које се обуставља</t>
  </si>
  <si>
    <t>УКУПНО ОБАВЕЗЕ</t>
  </si>
  <si>
    <t>КАПИТАЛ</t>
  </si>
  <si>
    <t>Нематеријална улагања</t>
  </si>
  <si>
    <t>Одложена пореска средства</t>
  </si>
  <si>
    <t>Губитак изнад износа капитала</t>
  </si>
  <si>
    <t>УКУПНА АКТИВА</t>
  </si>
  <si>
    <t>ВАНБИЛАНСНЕ ПОЗИЦИЈЕ</t>
  </si>
  <si>
    <t>А. ТОКОВИ ГОТОВИНЕ ИЗ
ПОСЛОВНИХ АКТИВНОСТИ</t>
  </si>
  <si>
    <t>ПРИХОДИ И РАСХОДИ РЕДОВНОГ ПОСЛОВАЊА</t>
  </si>
  <si>
    <t>I Приливи гот. из 
пословних активности</t>
  </si>
  <si>
    <t>Приходи од камата</t>
  </si>
  <si>
    <t>II Одливи гот. из 
пословних активности</t>
  </si>
  <si>
    <t>III Нето прилив/одлив готовине пре повећања или смањења у пласманима и депозитима</t>
  </si>
  <si>
    <t>IV Смањење пласмана и повећање узетих депозита</t>
  </si>
  <si>
    <t>Доб./ губ. по основу нак. и пров.</t>
  </si>
  <si>
    <t>V Повећање пласмана и смањење узетих депозита</t>
  </si>
  <si>
    <t>Нето приходи / расходи од курсних разлика</t>
  </si>
  <si>
    <t>VI Нето прилив / одлив готов. из посл. актив. пре пореза на добит</t>
  </si>
  <si>
    <t>Остали пословни приходи</t>
  </si>
  <si>
    <t>VII Нето прилив/одлив готов. из пословних aктивности</t>
  </si>
  <si>
    <t>Б. ТОКОВИ ГОТОВИНЕ ИЗ
АКТИВНОСТИ ИНВЕСТИРАЊА</t>
  </si>
  <si>
    <t>I Приливи готов. из активности инвест.</t>
  </si>
  <si>
    <t>II Одливи готов. из активности инвест.</t>
  </si>
  <si>
    <t>ДОБИТАК /  ГУБИТАК ИЗ РЕДОВНОГ ПОСЛОВАЊА</t>
  </si>
  <si>
    <t>В. ТОКОВИ ГОТОВИНЕ ИЗ
АКТИВНОСТИ ФИНАНСИРАЊА</t>
  </si>
  <si>
    <t>ДОБИТАК / ГУБИТАК ИЗ ПОСЛОВАЊА КОЈЕ СЕ ОБУСТАВЉА</t>
  </si>
  <si>
    <t>I Приливи готов. из активности финанс.</t>
  </si>
  <si>
    <t>ДОБИТАК / ГУБИТАК ПЕРИОДА ПРЕ ОПОРЕЗИВАЊА</t>
  </si>
  <si>
    <t>II Одливи готов. из активности финанс.</t>
  </si>
  <si>
    <t>III Нето прилив / одлив готовине по 
основу ХОВ</t>
  </si>
  <si>
    <t>Порез на добит</t>
  </si>
  <si>
    <t>IV Нето прилив / одлив готовине из активности финансирања</t>
  </si>
  <si>
    <t>Г.СВЕГА НЕТО ПРИЛИВИ 
ГОТОВИНЕ</t>
  </si>
  <si>
    <t>Д.СВЕГА НЕТО ОДЛИВИ 
ГОТОВИНЕ</t>
  </si>
  <si>
    <t>ИЗВЕШТАЈ О ТОКОВИМА ГОТОВИНЕ ( у 000 дин)</t>
  </si>
  <si>
    <t xml:space="preserve">* АОП 009 - Учешћа у капиталу повезаних правних лица исказана по методу капитала
  АОП 117 - Позитивне кумулативне разлике по основу курсирања инооперација
  АОП 118 - Негативне кумулативне разлике по основу курсирања инооперација
  АОП 120 - Интерес мањинских власника
  Наведене позиције исказују се само у консолидованом билансу
</t>
  </si>
  <si>
    <t>ДОБИТАК / ГУБИТАК</t>
  </si>
  <si>
    <t>ЗАРАДА ПО АКЦИЈИ</t>
  </si>
  <si>
    <t>Основна зарада по акцији</t>
  </si>
  <si>
    <t>Умањена (разводњена) зарада по акцији</t>
  </si>
  <si>
    <t>* АОП 213 Нето приходи по основу пласмана у повезана правна лица по методу капитала
  АОП 214 Нето расходи по основу пласмана у повезана правна лица по методу капитала
  АОП 232 Нето добитак који припада мањинским улагачима
  АОП 233 Нето добитак који припада власницима матичног правног лица
  Наведене позиције исказују се само у консолидованом билансу успеха</t>
  </si>
  <si>
    <t>V МЕСТО И ВРЕМЕ ГДЕ СЕ МОЖЕ ИЗВРШИТИ УВИД У ФИНАНСИЈСКЕ ИЗВЕШТАЈЕ И ИЗВЕШТАЈ 
РЕВИЗОРА</t>
  </si>
  <si>
    <t>Стање на почетку год.</t>
  </si>
  <si>
    <t>Повећање током год.</t>
  </si>
  <si>
    <t>Смањење током год.</t>
  </si>
  <si>
    <t>Стање на крају год.</t>
  </si>
  <si>
    <t>Остали капитал</t>
  </si>
  <si>
    <t>Емисиона премија</t>
  </si>
  <si>
    <t>Губитак до висине капитала</t>
  </si>
  <si>
    <t>УКУПНО</t>
  </si>
  <si>
    <t>Ђ./Е .НЕТО 
ПОВЕЋАЊЕ/СМАЊЕЊЕ ГОТ.</t>
  </si>
  <si>
    <t>Ж. ГОТОВИНА НА ПОЧЕТКУ 
ГОДИНЕ</t>
  </si>
  <si>
    <t>З./И. ПОЗИТ. / НЕГАТ. КУРСНЕ РАЗЛИКЕ</t>
  </si>
  <si>
    <t>Ј. ГОТОВИНА НА КРАЈУ ПЕРИОДА</t>
  </si>
  <si>
    <t>Добитак / губит. по основу камата</t>
  </si>
  <si>
    <t xml:space="preserve">Приходи од промене вредности имовине и обавеза </t>
  </si>
  <si>
    <t>Расходи од промене вредности имовине и обавеза</t>
  </si>
  <si>
    <t>Акцијски капитал</t>
  </si>
  <si>
    <t>IV ЗНАЧАЈНЕ ПРОМЕНЕ ПРАВНОГ И ФИНАНСИЈСКОГ ПОЛОЖАЈА БАНКЕ И ДРУГЕ ВАЖНЕ ПРОМЕНЕ ПОДАТАКА САДРЖАНИХ У ПРОСПЕКТУ ЗА ИЗДАВАЊЕ, ОДНОСНО ПРОСПЕКТУ ЗА ОРГАНИЗОВАНО ТРГОВАЊЕ ХАРТИЈАМА ОД ВРЕДНОСТИ</t>
  </si>
  <si>
    <t>Председник Извршног одбора банке</t>
  </si>
  <si>
    <t>III Нето прилив / одлив готовине из активности инвестирања</t>
  </si>
  <si>
    <t xml:space="preserve">Уколико банка објави на  веб сајту финансијске извештаје у целини заједно са мишљењем ревизора, сходно Закону о рачуноводству и ревизији, дужна је да, на истом месту, објави и поглавље IV из извода из годишњих финансијских извештаја.
Банка је дужна да у средствима јавног информисања објави извод из финансијских извештаја, према напред наведеном моделу Комисије за хартије од вредности или може објавити документ који би уместо скраћених финансијских извештаја, који су дати у моделу извода из финансијских извештаја Комисије за хартије од вредности, садржао финансијске извештаје у целини. </t>
  </si>
  <si>
    <t>Ревалоризационе резерве</t>
  </si>
  <si>
    <t>Губитак изнад висине капитала</t>
  </si>
  <si>
    <t>ИЗВОД ИЗ ФИНАНСИЈСКИХ ИЗВЕШТАЈА ЗА 2008. ГОДИНУ</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</si>
  <si>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116/2006, 71/2008), објављује се</t>
  </si>
  <si>
    <t>1. пословно име:</t>
  </si>
  <si>
    <t>2007.</t>
  </si>
  <si>
    <t>2008.</t>
  </si>
  <si>
    <t>Нето добитак / губитак по основу продаје ХОВ расположивих за продају</t>
  </si>
  <si>
    <t>Нето добитак / губитак по основу  продаје ХОВ по фер вред. / БУ</t>
  </si>
  <si>
    <t>Нето добитак / губитак по основу продаје ХОВ које се држе до доспећа</t>
  </si>
  <si>
    <t>Нето добитак / губитак по основу продаје удела (учешћа)</t>
  </si>
  <si>
    <t>Нето добитак / губитак по основу продаје осталих пласмана</t>
  </si>
  <si>
    <t>Нето приходи / расходи од индиректних отписа пласмана и резервисања</t>
  </si>
  <si>
    <t>Трошкови зарада, накнада зарада и остали лични расходи</t>
  </si>
  <si>
    <t>Трошкови амортизације</t>
  </si>
  <si>
    <t>Оперативни и остали пословни 
расходи</t>
  </si>
  <si>
    <t>Уписани, а неуплаћени акцијски капитал</t>
  </si>
  <si>
    <t>Резерве из добити и остале резерве</t>
  </si>
  <si>
    <t>Добитак</t>
  </si>
  <si>
    <t>Сопствене акције</t>
  </si>
  <si>
    <t>Нереализовани губици по основу ХОВ расположивих за продају</t>
  </si>
  <si>
    <t xml:space="preserve">Опозиви, депозити и кредити </t>
  </si>
  <si>
    <t>Потраживања по основу камата, накнада, продаје, промене фер вредности деривата и друга потраживања</t>
  </si>
  <si>
    <t>Дати кредити и депозити</t>
  </si>
  <si>
    <t>Хартије од вредности 
(без сопствених акција)</t>
  </si>
  <si>
    <t>Удели (учешћа)</t>
  </si>
  <si>
    <t>Остали пласмани</t>
  </si>
  <si>
    <t>Основна средства и инвестиционе некретнине</t>
  </si>
  <si>
    <t>Остала средства</t>
  </si>
  <si>
    <t>Трансакциони депозити</t>
  </si>
  <si>
    <t>Остали депозити</t>
  </si>
  <si>
    <t>Примљени кредити</t>
  </si>
  <si>
    <t>Обавезе по основу камата, накнада 
и промене вредности деривата</t>
  </si>
  <si>
    <t>Обавезе за порезе</t>
  </si>
  <si>
    <t>Обавезе по основу средстава 
намењених продаји и средстава 
пословања које се обуставља</t>
  </si>
  <si>
    <t>Резерве из добити</t>
  </si>
  <si>
    <t>Губитак до нивоа капитала</t>
  </si>
  <si>
    <t>УКУПАН КАПИТАЛ</t>
  </si>
  <si>
    <t>УКУПНА ПАСИВА</t>
  </si>
  <si>
    <t>Приходи накнада и провизија</t>
  </si>
  <si>
    <t>Расходи накнада и провизија</t>
  </si>
  <si>
    <t>* АОП 325 Исплаћене дивиденде
  Наведену позицију посебно исказати у Извештају о токовима готовине</t>
  </si>
  <si>
    <t>Приходи од дивиденди и учешћа</t>
  </si>
  <si>
    <t>Губитак од смањења одложених пореских средстава и креирања одложених пореских обавеза</t>
  </si>
  <si>
    <t xml:space="preserve">Добитак од креираних одложених 
пореских средстава и смањења 
одложених пореских обавеза / </t>
  </si>
  <si>
    <t>Остале обавезе</t>
  </si>
  <si>
    <t>Марфин Банк а.д. Далматинска 22, Београд</t>
  </si>
  <si>
    <t>07534183</t>
  </si>
  <si>
    <r>
      <t>III ЗАКЉУЧНО МИШЉЕЊЕ РЕВИЗОРА PriceWaterhouseCoopers d.o.o. Београд О ФИНАНСИЈСКИМ ИЗВЕШТАЈИМА:</t>
    </r>
    <r>
      <rPr>
        <b/>
        <sz val="10"/>
        <rFont val="Arial"/>
        <family val="2"/>
      </rPr>
      <t xml:space="preserve">
</t>
    </r>
    <r>
      <rPr>
        <sz val="10"/>
        <rFont val="Arial"/>
        <family val="2"/>
      </rPr>
      <t>Према нашем мишљењу, приложени финансијски извештаји у свим материјално значајним аспектима приказују реално и објективно финансијски положај Марфин Банк а.д. Београд са стањем на дан 31.12.2008. године, резултате њеног пословања и новчане токове за годину завршену на тај дан, у складу са Законом о рачуноводству и ревизији Републике Србије и прописима Народне банке Србије.</t>
    </r>
    <r>
      <rPr>
        <sz val="8"/>
        <rFont val="Arial"/>
        <family val="0"/>
      </rPr>
      <t xml:space="preserve">
</t>
    </r>
  </si>
  <si>
    <t>Увид се може извршити сваког радног дана 8-16 часова у седишту банке, Далматинска 22.                                          Извод из финансијских извештаја је доступан на увид и на web страници Марфин Банк а.д. Београд: www.marfinbank.rs</t>
  </si>
  <si>
    <t>Rodoula Hadjikyriacou</t>
  </si>
  <si>
    <t>МАРФИН БАНК АД БЕОГРАД</t>
  </si>
  <si>
    <t>ДАЛМАТИНСКА 22, БЕОГРАД</t>
  </si>
  <si>
    <t>Нереализовани губици по основу хартија од вредности расположивих 
за продају</t>
  </si>
  <si>
    <t>Расходи од камата</t>
  </si>
  <si>
    <t>Банка је у току године повећала основни капитал по Решењу Комисије за хартије од вредности број 4/0-06-6249/7-08 од 25.12.2008. којим је одобрена XV емисија акција и то 2.220.000 комада обичних акција номиналне вредности 500,00 динара. Емисиона цена износила је 600,00 динара, односно укупна емисиона вредност акција XV емисије је РСД 1.332.000 хиљада. Купац је Marfin Popular Bank Public CO LTD.                                                                                                                                                                                     На основу Решења Агенције за привредне регистре број BD22384/2008 од 28.03.2008. извршена је промена пословног имена Лаики банк a.д. Београд, те је даном ступања на снагу Решења Банка променила име у Марфин банк a.д. Београд. Дан ступања на снагу решења је 31.03.2008.</t>
  </si>
</sst>
</file>

<file path=xl/styles.xml><?xml version="1.0" encoding="utf-8"?>
<styleSheet xmlns="http://schemas.openxmlformats.org/spreadsheetml/2006/main">
  <numFmts count="2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quot;-&quot;"/>
  </numFmts>
  <fonts count="47">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9">
    <xf numFmtId="0" fontId="0" fillId="0" borderId="0" xfId="0" applyAlignment="1">
      <alignment/>
    </xf>
    <xf numFmtId="0" fontId="1" fillId="0" borderId="0" xfId="0" applyFont="1" applyAlignment="1">
      <alignment horizontal="justify" vertical="center" wrapText="1"/>
    </xf>
    <xf numFmtId="0" fontId="1" fillId="0" borderId="0" xfId="0" applyFont="1" applyAlignment="1">
      <alignment/>
    </xf>
    <xf numFmtId="0" fontId="1" fillId="0" borderId="10" xfId="0" applyFont="1" applyBorder="1" applyAlignment="1">
      <alignment horizontal="center" vertical="center"/>
    </xf>
    <xf numFmtId="0" fontId="1" fillId="0" borderId="0" xfId="0" applyFont="1" applyAlignment="1">
      <alignment horizontal="right" vertical="center"/>
    </xf>
    <xf numFmtId="0" fontId="6" fillId="0" borderId="10" xfId="0" applyFont="1" applyBorder="1" applyAlignment="1">
      <alignment horizontal="right" vertical="center"/>
    </xf>
    <xf numFmtId="0" fontId="3" fillId="0" borderId="0" xfId="0" applyFont="1" applyBorder="1" applyAlignment="1">
      <alignment vertical="center" wrapText="1"/>
    </xf>
    <xf numFmtId="0" fontId="0" fillId="0" borderId="0" xfId="0" applyBorder="1" applyAlignment="1">
      <alignment/>
    </xf>
    <xf numFmtId="0" fontId="3" fillId="0" borderId="0" xfId="0" applyFont="1" applyBorder="1" applyAlignment="1">
      <alignment vertical="top" wrapText="1"/>
    </xf>
    <xf numFmtId="0" fontId="0" fillId="0" borderId="0" xfId="0" applyBorder="1" applyAlignment="1">
      <alignment/>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horizontal="center" vertical="top"/>
    </xf>
    <xf numFmtId="0" fontId="1" fillId="0" borderId="0" xfId="0" applyFont="1" applyBorder="1" applyAlignment="1">
      <alignment vertical="top" wrapText="1"/>
    </xf>
    <xf numFmtId="0" fontId="8" fillId="0" borderId="0" xfId="0" applyFont="1" applyBorder="1" applyAlignment="1">
      <alignment horizontal="center" vertical="top" wrapText="1"/>
    </xf>
    <xf numFmtId="0" fontId="5" fillId="0" borderId="0" xfId="0" applyFont="1" applyBorder="1" applyAlignment="1">
      <alignment horizontal="center" vertical="center"/>
    </xf>
    <xf numFmtId="0" fontId="3" fillId="0" borderId="0" xfId="0" applyFont="1" applyAlignment="1">
      <alignment horizontal="center"/>
    </xf>
    <xf numFmtId="0" fontId="1" fillId="0" borderId="0" xfId="0" applyFont="1" applyBorder="1" applyAlignment="1">
      <alignment horizontal="left" vertical="center"/>
    </xf>
    <xf numFmtId="3" fontId="1" fillId="0" borderId="10" xfId="0" applyNumberFormat="1" applyFont="1" applyBorder="1" applyAlignment="1">
      <alignment horizontal="right" vertical="center"/>
    </xf>
    <xf numFmtId="3" fontId="1" fillId="0" borderId="11" xfId="0" applyNumberFormat="1" applyFont="1" applyBorder="1" applyAlignment="1">
      <alignment horizontal="right" vertical="center"/>
    </xf>
    <xf numFmtId="3" fontId="1" fillId="0" borderId="12" xfId="0" applyNumberFormat="1" applyFont="1" applyBorder="1" applyAlignment="1">
      <alignment horizontal="right" vertical="center"/>
    </xf>
    <xf numFmtId="3" fontId="1" fillId="0" borderId="10" xfId="0" applyNumberFormat="1" applyFont="1" applyBorder="1" applyAlignment="1">
      <alignment vertical="center"/>
    </xf>
    <xf numFmtId="3" fontId="1" fillId="0" borderId="13" xfId="0" applyNumberFormat="1" applyFont="1" applyBorder="1" applyAlignment="1">
      <alignment horizontal="right" vertical="center"/>
    </xf>
    <xf numFmtId="3" fontId="1" fillId="0" borderId="11" xfId="0" applyNumberFormat="1" applyFont="1" applyBorder="1" applyAlignment="1">
      <alignment vertical="center"/>
    </xf>
    <xf numFmtId="3" fontId="3" fillId="0" borderId="10" xfId="0" applyNumberFormat="1" applyFont="1" applyBorder="1" applyAlignment="1">
      <alignment horizontal="right" vertical="center"/>
    </xf>
    <xf numFmtId="3" fontId="0" fillId="0" borderId="0" xfId="0" applyNumberFormat="1" applyAlignment="1">
      <alignment/>
    </xf>
    <xf numFmtId="3" fontId="1" fillId="0" borderId="12" xfId="0" applyNumberFormat="1" applyFont="1" applyBorder="1" applyAlignment="1">
      <alignment vertical="center"/>
    </xf>
    <xf numFmtId="3" fontId="3" fillId="0" borderId="10" xfId="0" applyNumberFormat="1" applyFont="1" applyBorder="1" applyAlignment="1">
      <alignment vertical="center"/>
    </xf>
    <xf numFmtId="3" fontId="1" fillId="0" borderId="14" xfId="0" applyNumberFormat="1" applyFont="1" applyBorder="1" applyAlignment="1">
      <alignment vertical="center"/>
    </xf>
    <xf numFmtId="3" fontId="1" fillId="0" borderId="10" xfId="0" applyNumberFormat="1" applyFont="1" applyBorder="1" applyAlignment="1">
      <alignment vertical="center"/>
    </xf>
    <xf numFmtId="184" fontId="1" fillId="0" borderId="14" xfId="0" applyNumberFormat="1" applyFont="1" applyFill="1" applyBorder="1" applyAlignment="1">
      <alignment horizontal="right" vertical="center"/>
    </xf>
    <xf numFmtId="0" fontId="1" fillId="0" borderId="10" xfId="0" applyFont="1" applyBorder="1" applyAlignment="1">
      <alignment horizontal="center" vertical="top" wrapText="1"/>
    </xf>
    <xf numFmtId="3" fontId="1" fillId="0" borderId="10" xfId="0" applyNumberFormat="1" applyFont="1" applyBorder="1" applyAlignment="1">
      <alignment vertical="center"/>
    </xf>
    <xf numFmtId="3" fontId="1" fillId="0" borderId="10" xfId="0" applyNumberFormat="1" applyFont="1" applyBorder="1" applyAlignment="1">
      <alignment vertical="center" wrapText="1"/>
    </xf>
    <xf numFmtId="3" fontId="1" fillId="0" borderId="14" xfId="0" applyNumberFormat="1" applyFont="1" applyBorder="1" applyAlignment="1">
      <alignment horizontal="right" vertical="center"/>
    </xf>
    <xf numFmtId="3" fontId="1" fillId="0" borderId="11" xfId="0" applyNumberFormat="1" applyFont="1" applyBorder="1" applyAlignment="1">
      <alignment horizontal="right" vertical="center"/>
    </xf>
    <xf numFmtId="0" fontId="12" fillId="0" borderId="0" xfId="0" applyFont="1" applyBorder="1" applyAlignment="1">
      <alignment horizontal="justify" vertical="center" wrapText="1"/>
    </xf>
    <xf numFmtId="0" fontId="12" fillId="0" borderId="0" xfId="0" applyFont="1" applyBorder="1" applyAlignment="1">
      <alignment horizontal="justify" vertical="center"/>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15" xfId="0" applyFont="1" applyBorder="1" applyAlignment="1">
      <alignmen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7" xfId="0" applyFont="1" applyBorder="1" applyAlignment="1">
      <alignment horizontal="center" vertical="top"/>
    </xf>
    <xf numFmtId="0" fontId="1" fillId="0" borderId="19" xfId="0" applyFont="1" applyBorder="1" applyAlignment="1">
      <alignment horizontal="center" vertical="top"/>
    </xf>
    <xf numFmtId="0" fontId="1" fillId="0" borderId="22" xfId="0" applyFont="1" applyBorder="1" applyAlignment="1">
      <alignment horizontal="center" vertical="top"/>
    </xf>
    <xf numFmtId="0" fontId="1" fillId="0" borderId="24" xfId="0" applyFont="1" applyBorder="1" applyAlignment="1">
      <alignment horizontal="center" vertical="top"/>
    </xf>
    <xf numFmtId="0" fontId="5" fillId="0" borderId="0" xfId="0"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3" fontId="1" fillId="0" borderId="14"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12" xfId="0" applyFont="1" applyBorder="1" applyAlignment="1">
      <alignment horizontal="left" wrapText="1"/>
    </xf>
    <xf numFmtId="0" fontId="3" fillId="0" borderId="16" xfId="0" applyFont="1" applyBorder="1" applyAlignment="1">
      <alignment horizontal="left" wrapText="1"/>
    </xf>
    <xf numFmtId="0" fontId="3" fillId="0" borderId="15" xfId="0" applyFont="1" applyBorder="1" applyAlignment="1">
      <alignment horizontal="left" wrapText="1"/>
    </xf>
    <xf numFmtId="0" fontId="3" fillId="0" borderId="12" xfId="0" applyFont="1" applyBorder="1" applyAlignment="1">
      <alignment horizontal="lef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1" fillId="0" borderId="16"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2" fillId="0" borderId="0" xfId="0" applyFont="1" applyBorder="1" applyAlignment="1">
      <alignment horizontal="justify" vertical="center" wrapText="1"/>
    </xf>
    <xf numFmtId="0" fontId="9" fillId="0" borderId="0" xfId="0" applyFont="1" applyBorder="1" applyAlignment="1">
      <alignment horizontal="justify" vertical="center"/>
    </xf>
    <xf numFmtId="0" fontId="1" fillId="0" borderId="10" xfId="0" applyFont="1" applyBorder="1" applyAlignment="1">
      <alignment horizontal="left" vertical="top"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Fill="1" applyAlignment="1">
      <alignment horizont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center"/>
    </xf>
    <xf numFmtId="0" fontId="9" fillId="0" borderId="0" xfId="0" applyFont="1" applyAlignment="1">
      <alignment horizontal="center"/>
    </xf>
    <xf numFmtId="3" fontId="3" fillId="0" borderId="10" xfId="0" applyNumberFormat="1" applyFont="1" applyBorder="1" applyAlignment="1">
      <alignment horizontal="right" vertical="center"/>
    </xf>
    <xf numFmtId="0" fontId="4" fillId="0" borderId="0" xfId="0" applyFont="1" applyFill="1" applyBorder="1" applyAlignment="1">
      <alignment horizontal="left" vertical="top" wrapTex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horizontal="center" vertical="top" wrapText="1"/>
    </xf>
    <xf numFmtId="0" fontId="1" fillId="0" borderId="16" xfId="0" applyFont="1" applyBorder="1" applyAlignment="1">
      <alignment horizontal="center" vertical="top" wrapText="1"/>
    </xf>
    <xf numFmtId="0" fontId="1" fillId="0" borderId="15" xfId="0" applyFont="1" applyBorder="1" applyAlignment="1">
      <alignment horizontal="center" vertical="top"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3" fontId="1" fillId="0" borderId="13" xfId="0" applyNumberFormat="1" applyFont="1" applyBorder="1" applyAlignment="1">
      <alignment horizontal="right" vertical="center"/>
    </xf>
    <xf numFmtId="3" fontId="1" fillId="0" borderId="10" xfId="0" applyNumberFormat="1" applyFont="1" applyBorder="1" applyAlignment="1">
      <alignment horizontal="center" vertical="center"/>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1" fillId="0" borderId="17" xfId="0" applyFont="1" applyBorder="1" applyAlignment="1">
      <alignment vertical="center" wrapText="1"/>
    </xf>
    <xf numFmtId="0" fontId="1" fillId="0" borderId="18" xfId="0" applyFont="1" applyBorder="1" applyAlignment="1">
      <alignment vertical="center"/>
    </xf>
    <xf numFmtId="0" fontId="1" fillId="0" borderId="19"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3" fontId="1" fillId="0" borderId="10" xfId="0" applyNumberFormat="1" applyFont="1" applyBorder="1" applyAlignment="1">
      <alignment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10" xfId="0" applyFont="1" applyBorder="1" applyAlignment="1">
      <alignment vertical="center"/>
    </xf>
    <xf numFmtId="3" fontId="1" fillId="0" borderId="14" xfId="0" applyNumberFormat="1" applyFont="1" applyBorder="1" applyAlignment="1">
      <alignment vertical="center"/>
    </xf>
    <xf numFmtId="3" fontId="1" fillId="0" borderId="13" xfId="0" applyNumberFormat="1" applyFont="1" applyBorder="1" applyAlignment="1">
      <alignment vertical="center"/>
    </xf>
    <xf numFmtId="0" fontId="3" fillId="0" borderId="12" xfId="0" applyFont="1" applyBorder="1" applyAlignment="1">
      <alignment horizontal="left" vertical="center"/>
    </xf>
    <xf numFmtId="0" fontId="1" fillId="0" borderId="12" xfId="0" applyFont="1" applyBorder="1" applyAlignment="1">
      <alignment horizontal="left" wrapText="1"/>
    </xf>
    <xf numFmtId="0" fontId="1" fillId="0" borderId="16"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wrapText="1"/>
    </xf>
    <xf numFmtId="0" fontId="1" fillId="0" borderId="15" xfId="0" applyFont="1" applyBorder="1" applyAlignment="1">
      <alignment horizontal="left" wrapText="1"/>
    </xf>
    <xf numFmtId="184" fontId="1" fillId="0" borderId="14" xfId="0" applyNumberFormat="1" applyFont="1" applyFill="1" applyBorder="1" applyAlignment="1">
      <alignment horizontal="center" vertical="center"/>
    </xf>
    <xf numFmtId="184" fontId="1" fillId="0" borderId="13" xfId="0" applyNumberFormat="1" applyFont="1" applyFill="1" applyBorder="1" applyAlignment="1">
      <alignment horizontal="center" vertical="center"/>
    </xf>
    <xf numFmtId="184" fontId="1" fillId="0" borderId="11" xfId="0" applyNumberFormat="1" applyFont="1" applyFill="1" applyBorder="1" applyAlignment="1">
      <alignment horizontal="center"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1" fillId="0" borderId="12" xfId="0" applyFont="1" applyBorder="1" applyAlignment="1">
      <alignment horizontal="left" vertical="center"/>
    </xf>
    <xf numFmtId="0" fontId="5" fillId="0" borderId="23" xfId="0" applyFont="1" applyBorder="1" applyAlignment="1">
      <alignment horizontal="center"/>
    </xf>
    <xf numFmtId="0" fontId="5" fillId="0" borderId="0" xfId="0" applyFont="1" applyBorder="1" applyAlignment="1">
      <alignment horizontal="center"/>
    </xf>
    <xf numFmtId="0" fontId="1" fillId="0" borderId="10" xfId="0" applyFont="1" applyBorder="1" applyAlignment="1">
      <alignment horizontal="center" vertical="center"/>
    </xf>
    <xf numFmtId="0" fontId="3" fillId="0" borderId="10" xfId="0" applyFont="1" applyBorder="1" applyAlignment="1">
      <alignmen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xf>
    <xf numFmtId="0" fontId="1" fillId="0" borderId="10" xfId="0" applyFont="1" applyBorder="1" applyAlignment="1">
      <alignment horizontal="left" vertical="center"/>
    </xf>
    <xf numFmtId="0" fontId="0" fillId="0" borderId="10" xfId="0" applyBorder="1" applyAlignment="1">
      <alignment/>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3" fontId="1" fillId="0" borderId="10" xfId="0" applyNumberFormat="1" applyFont="1" applyBorder="1" applyAlignment="1">
      <alignment horizontal="right" vertical="center"/>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1" fillId="0" borderId="10" xfId="0" applyFont="1" applyBorder="1" applyAlignment="1">
      <alignment horizontal="left"/>
    </xf>
    <xf numFmtId="0" fontId="1" fillId="0" borderId="10" xfId="0" applyFont="1" applyBorder="1" applyAlignment="1">
      <alignment horizontal="center"/>
    </xf>
    <xf numFmtId="49" fontId="1" fillId="0" borderId="10" xfId="0" applyNumberFormat="1"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xf>
    <xf numFmtId="0" fontId="4" fillId="0" borderId="0" xfId="0" applyFont="1" applyBorder="1" applyAlignment="1">
      <alignment horizontal="center"/>
    </xf>
    <xf numFmtId="0" fontId="5" fillId="0" borderId="0" xfId="0" applyFont="1" applyAlignment="1">
      <alignment horizontal="center"/>
    </xf>
    <xf numFmtId="0" fontId="1"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2" fillId="0" borderId="23" xfId="0" applyFont="1" applyBorder="1" applyAlignment="1">
      <alignment horizont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0" fillId="0" borderId="16" xfId="0" applyBorder="1" applyAlignment="1">
      <alignment horizontal="left" vertical="center"/>
    </xf>
    <xf numFmtId="0" fontId="0" fillId="0" borderId="15" xfId="0" applyBorder="1" applyAlignment="1">
      <alignment horizontal="left" vertical="center"/>
    </xf>
    <xf numFmtId="0" fontId="1" fillId="0" borderId="10" xfId="0" applyFont="1" applyBorder="1" applyAlignment="1">
      <alignment horizontal="left" vertical="center"/>
    </xf>
    <xf numFmtId="0" fontId="3" fillId="0" borderId="12" xfId="0" applyFont="1" applyBorder="1" applyAlignment="1">
      <alignment horizontal="lef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1" fillId="0" borderId="17"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0"/>
  <sheetViews>
    <sheetView tabSelected="1" zoomScalePageLayoutView="0" workbookViewId="0" topLeftCell="A1">
      <selection activeCell="J69" sqref="J69:J70"/>
    </sheetView>
  </sheetViews>
  <sheetFormatPr defaultColWidth="9.140625" defaultRowHeight="12.75"/>
  <cols>
    <col min="5" max="6" width="9.57421875" style="0" bestFit="1" customWidth="1"/>
  </cols>
  <sheetData>
    <row r="1" spans="2:11" ht="38.25" customHeight="1">
      <c r="B1" s="182" t="s">
        <v>82</v>
      </c>
      <c r="C1" s="182"/>
      <c r="D1" s="182"/>
      <c r="E1" s="182"/>
      <c r="F1" s="182"/>
      <c r="G1" s="182"/>
      <c r="H1" s="182"/>
      <c r="I1" s="182"/>
      <c r="J1" s="182"/>
      <c r="K1" s="182"/>
    </row>
    <row r="2" spans="2:11" ht="12.75">
      <c r="B2" s="1"/>
      <c r="C2" s="1"/>
      <c r="D2" s="1"/>
      <c r="E2" s="1"/>
      <c r="F2" s="1"/>
      <c r="G2" s="1"/>
      <c r="H2" s="1"/>
      <c r="I2" s="1"/>
      <c r="J2" s="1"/>
      <c r="K2" s="1"/>
    </row>
    <row r="3" spans="2:11" ht="12.75">
      <c r="B3" s="183" t="s">
        <v>81</v>
      </c>
      <c r="C3" s="183"/>
      <c r="D3" s="183"/>
      <c r="E3" s="183"/>
      <c r="F3" s="183"/>
      <c r="G3" s="183"/>
      <c r="H3" s="183"/>
      <c r="I3" s="183"/>
      <c r="J3" s="183"/>
      <c r="K3" s="183"/>
    </row>
    <row r="4" spans="2:11" ht="12.75">
      <c r="B4" s="184" t="s">
        <v>125</v>
      </c>
      <c r="C4" s="184"/>
      <c r="D4" s="184"/>
      <c r="E4" s="184"/>
      <c r="F4" s="184"/>
      <c r="G4" s="184"/>
      <c r="H4" s="184"/>
      <c r="I4" s="184"/>
      <c r="J4" s="184"/>
      <c r="K4" s="184"/>
    </row>
    <row r="5" spans="2:11" ht="12.75">
      <c r="B5" s="2"/>
      <c r="C5" s="2"/>
      <c r="D5" s="2"/>
      <c r="E5" s="2"/>
      <c r="F5" s="2"/>
      <c r="G5" s="2"/>
      <c r="H5" s="2"/>
      <c r="I5" s="2"/>
      <c r="J5" s="2"/>
      <c r="K5" s="21"/>
    </row>
    <row r="6" spans="2:11" ht="12.75">
      <c r="B6" s="185" t="s">
        <v>0</v>
      </c>
      <c r="C6" s="185"/>
      <c r="D6" s="185"/>
      <c r="E6" s="185"/>
      <c r="F6" s="185"/>
      <c r="G6" s="185"/>
      <c r="H6" s="185"/>
      <c r="I6" s="185"/>
      <c r="J6" s="185"/>
      <c r="K6" s="185"/>
    </row>
    <row r="7" spans="2:11" ht="12.75">
      <c r="B7" s="174" t="s">
        <v>83</v>
      </c>
      <c r="C7" s="174"/>
      <c r="D7" s="175" t="s">
        <v>130</v>
      </c>
      <c r="E7" s="175"/>
      <c r="F7" s="175"/>
      <c r="G7" s="175"/>
      <c r="H7" s="174" t="s">
        <v>1</v>
      </c>
      <c r="I7" s="174"/>
      <c r="J7" s="176" t="s">
        <v>126</v>
      </c>
      <c r="K7" s="176"/>
    </row>
    <row r="8" spans="2:11" ht="12.75">
      <c r="B8" s="174" t="s">
        <v>2</v>
      </c>
      <c r="C8" s="174"/>
      <c r="D8" s="177" t="s">
        <v>131</v>
      </c>
      <c r="E8" s="178"/>
      <c r="F8" s="178"/>
      <c r="G8" s="179"/>
      <c r="H8" s="174" t="s">
        <v>3</v>
      </c>
      <c r="I8" s="174"/>
      <c r="J8" s="177">
        <v>100003148</v>
      </c>
      <c r="K8" s="179"/>
    </row>
    <row r="9" ht="7.5" customHeight="1"/>
    <row r="10" spans="2:11" ht="12.75">
      <c r="B10" s="180" t="s">
        <v>9</v>
      </c>
      <c r="C10" s="180"/>
      <c r="D10" s="180"/>
      <c r="E10" s="180"/>
      <c r="F10" s="180"/>
      <c r="G10" s="180"/>
      <c r="H10" s="180"/>
      <c r="I10" s="180"/>
      <c r="J10" s="180"/>
      <c r="K10" s="180"/>
    </row>
    <row r="12" spans="2:11" ht="12.75">
      <c r="B12" s="181" t="s">
        <v>4</v>
      </c>
      <c r="C12" s="181"/>
      <c r="D12" s="181"/>
      <c r="E12" s="181"/>
      <c r="F12" s="181"/>
      <c r="G12" s="181"/>
      <c r="H12" s="181"/>
      <c r="I12" s="181"/>
      <c r="J12" s="181"/>
      <c r="K12" s="181"/>
    </row>
    <row r="13" spans="2:11" ht="12.75">
      <c r="B13" s="172" t="s">
        <v>5</v>
      </c>
      <c r="C13" s="172"/>
      <c r="D13" s="172"/>
      <c r="E13" s="3" t="s">
        <v>84</v>
      </c>
      <c r="F13" s="3" t="s">
        <v>85</v>
      </c>
      <c r="G13" s="173" t="s">
        <v>6</v>
      </c>
      <c r="H13" s="173"/>
      <c r="I13" s="173"/>
      <c r="J13" s="3" t="s">
        <v>84</v>
      </c>
      <c r="K13" s="3" t="s">
        <v>85</v>
      </c>
    </row>
    <row r="14" spans="2:11" ht="24.75" customHeight="1">
      <c r="B14" s="167" t="s">
        <v>10</v>
      </c>
      <c r="C14" s="165"/>
      <c r="D14" s="165"/>
      <c r="E14" s="23">
        <v>672804</v>
      </c>
      <c r="F14" s="23">
        <v>2334474</v>
      </c>
      <c r="G14" s="162" t="s">
        <v>11</v>
      </c>
      <c r="H14" s="162"/>
      <c r="I14" s="162"/>
      <c r="J14" s="23"/>
      <c r="K14" s="23"/>
    </row>
    <row r="15" spans="2:11" ht="12.75">
      <c r="B15" s="167" t="s">
        <v>100</v>
      </c>
      <c r="C15" s="167"/>
      <c r="D15" s="167"/>
      <c r="E15" s="171">
        <v>5008281</v>
      </c>
      <c r="F15" s="171">
        <v>3795278</v>
      </c>
      <c r="G15" s="165" t="s">
        <v>108</v>
      </c>
      <c r="H15" s="165"/>
      <c r="I15" s="165"/>
      <c r="J15" s="23">
        <v>2284713</v>
      </c>
      <c r="K15" s="23">
        <v>2503916</v>
      </c>
    </row>
    <row r="16" spans="2:11" ht="12.75">
      <c r="B16" s="167"/>
      <c r="C16" s="167"/>
      <c r="D16" s="167"/>
      <c r="E16" s="171"/>
      <c r="F16" s="171"/>
      <c r="G16" s="165" t="s">
        <v>109</v>
      </c>
      <c r="H16" s="165"/>
      <c r="I16" s="165"/>
      <c r="J16" s="23">
        <v>6643072</v>
      </c>
      <c r="K16" s="23">
        <v>8714579</v>
      </c>
    </row>
    <row r="17" spans="2:11" ht="23.25" customHeight="1">
      <c r="B17" s="167"/>
      <c r="C17" s="167"/>
      <c r="D17" s="167"/>
      <c r="E17" s="171"/>
      <c r="F17" s="171"/>
      <c r="G17" s="165" t="s">
        <v>110</v>
      </c>
      <c r="H17" s="165"/>
      <c r="I17" s="165"/>
      <c r="J17" s="23">
        <v>2395282</v>
      </c>
      <c r="K17" s="23">
        <v>1555258</v>
      </c>
    </row>
    <row r="18" spans="2:11" ht="45" customHeight="1">
      <c r="B18" s="167" t="s">
        <v>101</v>
      </c>
      <c r="C18" s="165"/>
      <c r="D18" s="165"/>
      <c r="E18" s="23">
        <v>259380</v>
      </c>
      <c r="F18" s="23">
        <v>280570</v>
      </c>
      <c r="G18" s="165" t="s">
        <v>12</v>
      </c>
      <c r="H18" s="165"/>
      <c r="I18" s="165"/>
      <c r="J18" s="23"/>
      <c r="K18" s="23"/>
    </row>
    <row r="19" spans="2:11" ht="24" customHeight="1">
      <c r="B19" s="165" t="s">
        <v>102</v>
      </c>
      <c r="C19" s="165"/>
      <c r="D19" s="165"/>
      <c r="E19" s="23">
        <v>7476625</v>
      </c>
      <c r="F19" s="23">
        <v>8855746</v>
      </c>
      <c r="G19" s="167" t="s">
        <v>111</v>
      </c>
      <c r="H19" s="165"/>
      <c r="I19" s="165"/>
      <c r="J19" s="23">
        <v>12613</v>
      </c>
      <c r="K19" s="23">
        <v>4251</v>
      </c>
    </row>
    <row r="20" spans="2:11" ht="24" customHeight="1">
      <c r="B20" s="167" t="s">
        <v>103</v>
      </c>
      <c r="C20" s="165"/>
      <c r="D20" s="165"/>
      <c r="E20" s="23"/>
      <c r="F20" s="23">
        <v>35919</v>
      </c>
      <c r="G20" s="167" t="s">
        <v>14</v>
      </c>
      <c r="H20" s="165"/>
      <c r="I20" s="165"/>
      <c r="J20" s="23">
        <v>257394</v>
      </c>
      <c r="K20" s="23">
        <v>445611</v>
      </c>
    </row>
    <row r="21" spans="2:11" ht="60" customHeight="1">
      <c r="B21" s="167" t="s">
        <v>104</v>
      </c>
      <c r="C21" s="165"/>
      <c r="D21" s="165"/>
      <c r="E21" s="23">
        <v>4108</v>
      </c>
      <c r="F21" s="23">
        <v>2966</v>
      </c>
      <c r="G21" s="167" t="s">
        <v>112</v>
      </c>
      <c r="H21" s="165"/>
      <c r="I21" s="165"/>
      <c r="J21" s="23">
        <v>3375</v>
      </c>
      <c r="K21" s="23">
        <v>3958</v>
      </c>
    </row>
    <row r="22" spans="2:11" ht="24" customHeight="1">
      <c r="B22" s="167" t="s">
        <v>105</v>
      </c>
      <c r="C22" s="165"/>
      <c r="D22" s="165"/>
      <c r="E22" s="23">
        <v>1058557</v>
      </c>
      <c r="F22" s="23">
        <v>768885</v>
      </c>
      <c r="G22" s="203" t="s">
        <v>13</v>
      </c>
      <c r="H22" s="135"/>
      <c r="I22" s="136"/>
      <c r="J22" s="39">
        <v>11278</v>
      </c>
      <c r="K22" s="39">
        <v>7651</v>
      </c>
    </row>
    <row r="23" spans="2:11" ht="24" customHeight="1">
      <c r="B23" s="168" t="s">
        <v>19</v>
      </c>
      <c r="C23" s="169"/>
      <c r="D23" s="170"/>
      <c r="E23" s="23">
        <v>17882</v>
      </c>
      <c r="F23" s="23">
        <v>25226</v>
      </c>
      <c r="G23" s="137"/>
      <c r="H23" s="138"/>
      <c r="I23" s="139"/>
      <c r="J23" s="40"/>
      <c r="K23" s="40"/>
    </row>
    <row r="24" spans="2:11" ht="36.75" customHeight="1">
      <c r="B24" s="167" t="s">
        <v>106</v>
      </c>
      <c r="C24" s="165"/>
      <c r="D24" s="165"/>
      <c r="E24" s="171">
        <v>524528</v>
      </c>
      <c r="F24" s="171">
        <v>641251</v>
      </c>
      <c r="G24" s="167" t="s">
        <v>113</v>
      </c>
      <c r="H24" s="165"/>
      <c r="I24" s="165"/>
      <c r="J24" s="23"/>
      <c r="K24" s="23"/>
    </row>
    <row r="25" spans="2:11" ht="33.75" customHeight="1">
      <c r="B25" s="165"/>
      <c r="C25" s="165"/>
      <c r="D25" s="165"/>
      <c r="E25" s="171"/>
      <c r="F25" s="171"/>
      <c r="G25" s="167" t="s">
        <v>15</v>
      </c>
      <c r="H25" s="165"/>
      <c r="I25" s="165"/>
      <c r="J25" s="23"/>
      <c r="K25" s="23"/>
    </row>
    <row r="26" spans="2:11" ht="29.25" customHeight="1">
      <c r="B26" s="134" t="s">
        <v>16</v>
      </c>
      <c r="C26" s="204"/>
      <c r="D26" s="205"/>
      <c r="E26" s="39"/>
      <c r="F26" s="39"/>
      <c r="G26" s="168" t="s">
        <v>124</v>
      </c>
      <c r="H26" s="197"/>
      <c r="I26" s="198"/>
      <c r="J26" s="23">
        <v>324077</v>
      </c>
      <c r="K26" s="23">
        <v>296685</v>
      </c>
    </row>
    <row r="27" spans="2:11" ht="26.25" customHeight="1">
      <c r="B27" s="206"/>
      <c r="C27" s="207"/>
      <c r="D27" s="208"/>
      <c r="E27" s="40"/>
      <c r="F27" s="40"/>
      <c r="G27" s="162" t="s">
        <v>17</v>
      </c>
      <c r="H27" s="162"/>
      <c r="I27" s="162"/>
      <c r="J27" s="29">
        <f>SUM(J15:J26)</f>
        <v>11931804</v>
      </c>
      <c r="K27" s="29">
        <f>SUM(K15:K26)</f>
        <v>13531909</v>
      </c>
    </row>
    <row r="28" spans="2:11" ht="33.75" customHeight="1">
      <c r="B28" s="167" t="s">
        <v>20</v>
      </c>
      <c r="C28" s="167"/>
      <c r="D28" s="167"/>
      <c r="E28" s="23">
        <v>120626</v>
      </c>
      <c r="F28" s="23">
        <v>155711</v>
      </c>
      <c r="G28" s="162" t="s">
        <v>18</v>
      </c>
      <c r="H28" s="162"/>
      <c r="I28" s="162"/>
      <c r="J28" s="5"/>
      <c r="K28" s="5"/>
    </row>
    <row r="29" spans="2:11" ht="24.75" customHeight="1">
      <c r="B29" s="167" t="s">
        <v>107</v>
      </c>
      <c r="C29" s="167"/>
      <c r="D29" s="167"/>
      <c r="E29" s="23">
        <v>190340</v>
      </c>
      <c r="F29" s="23">
        <v>221815</v>
      </c>
      <c r="G29" s="199" t="s">
        <v>18</v>
      </c>
      <c r="H29" s="199"/>
      <c r="I29" s="199"/>
      <c r="J29" s="23">
        <v>4207490</v>
      </c>
      <c r="K29" s="23">
        <v>5539490</v>
      </c>
    </row>
    <row r="30" spans="2:11" ht="12.75">
      <c r="B30" s="165" t="s">
        <v>21</v>
      </c>
      <c r="C30" s="165"/>
      <c r="D30" s="165"/>
      <c r="E30" s="23"/>
      <c r="F30" s="25"/>
      <c r="G30" s="165" t="s">
        <v>114</v>
      </c>
      <c r="H30" s="165"/>
      <c r="I30" s="165"/>
      <c r="J30" s="23">
        <v>162539</v>
      </c>
      <c r="K30" s="23">
        <v>151673</v>
      </c>
    </row>
    <row r="31" spans="2:11" ht="12.75">
      <c r="B31" s="162" t="s">
        <v>22</v>
      </c>
      <c r="C31" s="166"/>
      <c r="D31" s="166"/>
      <c r="E31" s="29">
        <f>SUM(E14:E30)</f>
        <v>15333131</v>
      </c>
      <c r="F31" s="29">
        <f>SUM(F14:F30)</f>
        <v>17117841</v>
      </c>
      <c r="G31" s="165" t="s">
        <v>79</v>
      </c>
      <c r="H31" s="165"/>
      <c r="I31" s="165"/>
      <c r="J31" s="23">
        <v>279003</v>
      </c>
      <c r="K31" s="23">
        <v>279003</v>
      </c>
    </row>
    <row r="32" spans="2:11" ht="42.75" customHeight="1">
      <c r="B32" s="160"/>
      <c r="C32" s="160"/>
      <c r="D32" s="160"/>
      <c r="E32" s="12"/>
      <c r="F32" s="12"/>
      <c r="G32" s="167" t="s">
        <v>132</v>
      </c>
      <c r="H32" s="165"/>
      <c r="I32" s="165"/>
      <c r="J32" s="23"/>
      <c r="K32" s="23"/>
    </row>
    <row r="33" spans="2:11" ht="17.25" customHeight="1">
      <c r="B33" s="22"/>
      <c r="C33" s="22"/>
      <c r="D33" s="22"/>
      <c r="E33" s="12"/>
      <c r="F33" s="12"/>
      <c r="G33" s="168" t="s">
        <v>97</v>
      </c>
      <c r="H33" s="169"/>
      <c r="I33" s="170"/>
      <c r="J33" s="23">
        <v>4043</v>
      </c>
      <c r="K33" s="23"/>
    </row>
    <row r="34" spans="2:11" ht="17.25" customHeight="1">
      <c r="B34" s="22"/>
      <c r="C34" s="22"/>
      <c r="D34" s="22"/>
      <c r="E34" s="12"/>
      <c r="F34" s="12"/>
      <c r="G34" s="168" t="s">
        <v>115</v>
      </c>
      <c r="H34" s="169"/>
      <c r="I34" s="170"/>
      <c r="J34" s="23">
        <v>1251748</v>
      </c>
      <c r="K34" s="23">
        <v>2384234</v>
      </c>
    </row>
    <row r="35" spans="2:11" ht="38.25" customHeight="1">
      <c r="B35" s="160"/>
      <c r="C35" s="160"/>
      <c r="D35" s="160"/>
      <c r="E35" s="12"/>
      <c r="F35" s="12"/>
      <c r="G35" s="162" t="s">
        <v>116</v>
      </c>
      <c r="H35" s="162"/>
      <c r="I35" s="162"/>
      <c r="J35" s="29">
        <f>J29+J30+J31+J33-J32-J34</f>
        <v>3401327</v>
      </c>
      <c r="K35" s="29">
        <f>K29+K30+K31+K33-K32-K34</f>
        <v>3585932</v>
      </c>
    </row>
    <row r="36" spans="2:11" ht="37.5" customHeight="1">
      <c r="B36" s="160"/>
      <c r="C36" s="160"/>
      <c r="D36" s="160"/>
      <c r="E36" s="12"/>
      <c r="F36" s="12"/>
      <c r="G36" s="162" t="s">
        <v>117</v>
      </c>
      <c r="H36" s="162"/>
      <c r="I36" s="162"/>
      <c r="J36" s="29">
        <f>J27+J35</f>
        <v>15333131</v>
      </c>
      <c r="K36" s="29">
        <f>K27+K35</f>
        <v>17117841</v>
      </c>
    </row>
    <row r="37" spans="2:11" ht="12.75">
      <c r="B37" s="160"/>
      <c r="C37" s="160"/>
      <c r="D37" s="160"/>
      <c r="E37" s="12"/>
      <c r="F37" s="12"/>
      <c r="G37" s="162" t="s">
        <v>23</v>
      </c>
      <c r="H37" s="162"/>
      <c r="I37" s="162"/>
      <c r="J37" s="23">
        <v>5189264</v>
      </c>
      <c r="K37" s="23">
        <v>15863052</v>
      </c>
    </row>
    <row r="38" spans="2:11" ht="12.75">
      <c r="B38" s="163"/>
      <c r="C38" s="164"/>
      <c r="D38" s="164"/>
      <c r="E38" s="12"/>
      <c r="F38" s="12"/>
      <c r="G38" s="161"/>
      <c r="H38" s="161"/>
      <c r="I38" s="161"/>
      <c r="J38" s="12"/>
      <c r="K38" s="12"/>
    </row>
    <row r="39" spans="2:11" ht="12.75">
      <c r="B39" s="7"/>
      <c r="C39" s="7"/>
      <c r="D39" s="7"/>
      <c r="E39" s="10"/>
      <c r="F39" s="10"/>
      <c r="J39" s="12"/>
      <c r="K39" s="12"/>
    </row>
    <row r="40" spans="2:11" ht="79.5" customHeight="1">
      <c r="B40" s="200" t="s">
        <v>52</v>
      </c>
      <c r="C40" s="201"/>
      <c r="D40" s="201"/>
      <c r="E40" s="201"/>
      <c r="F40" s="201"/>
      <c r="G40" s="201"/>
      <c r="H40" s="201"/>
      <c r="I40" s="201"/>
      <c r="J40" s="201"/>
      <c r="K40" s="202"/>
    </row>
    <row r="42" spans="2:11" ht="12.75">
      <c r="B42" s="156" t="s">
        <v>51</v>
      </c>
      <c r="C42" s="156"/>
      <c r="D42" s="156"/>
      <c r="E42" s="156"/>
      <c r="F42" s="156"/>
      <c r="G42" s="157" t="s">
        <v>7</v>
      </c>
      <c r="H42" s="157"/>
      <c r="I42" s="157"/>
      <c r="J42" s="157"/>
      <c r="K42" s="157"/>
    </row>
    <row r="43" spans="2:11" ht="12.75">
      <c r="B43" s="96" t="s">
        <v>24</v>
      </c>
      <c r="C43" s="96"/>
      <c r="D43" s="96"/>
      <c r="E43" s="158" t="s">
        <v>84</v>
      </c>
      <c r="F43" s="158" t="s">
        <v>85</v>
      </c>
      <c r="G43" s="159" t="s">
        <v>25</v>
      </c>
      <c r="H43" s="159"/>
      <c r="I43" s="159"/>
      <c r="J43" s="158" t="s">
        <v>84</v>
      </c>
      <c r="K43" s="158" t="s">
        <v>85</v>
      </c>
    </row>
    <row r="44" spans="2:11" ht="12.75">
      <c r="B44" s="96"/>
      <c r="C44" s="96"/>
      <c r="D44" s="96"/>
      <c r="E44" s="158"/>
      <c r="F44" s="158"/>
      <c r="G44" s="159"/>
      <c r="H44" s="159"/>
      <c r="I44" s="159"/>
      <c r="J44" s="158"/>
      <c r="K44" s="158"/>
    </row>
    <row r="45" spans="2:11" ht="24.75" customHeight="1">
      <c r="B45" s="74" t="s">
        <v>26</v>
      </c>
      <c r="C45" s="91"/>
      <c r="D45" s="92"/>
      <c r="E45" s="35">
        <v>1192372</v>
      </c>
      <c r="F45" s="35">
        <v>1336048</v>
      </c>
      <c r="G45" s="111" t="s">
        <v>27</v>
      </c>
      <c r="H45" s="112"/>
      <c r="I45" s="113"/>
      <c r="J45" s="23">
        <v>1053689</v>
      </c>
      <c r="K45" s="23">
        <v>1317079</v>
      </c>
    </row>
    <row r="46" spans="2:11" ht="23.25" customHeight="1">
      <c r="B46" s="74" t="s">
        <v>28</v>
      </c>
      <c r="C46" s="91"/>
      <c r="D46" s="92"/>
      <c r="E46" s="35">
        <v>1168040</v>
      </c>
      <c r="F46" s="35">
        <v>1312549</v>
      </c>
      <c r="G46" s="111" t="s">
        <v>133</v>
      </c>
      <c r="H46" s="112"/>
      <c r="I46" s="113"/>
      <c r="J46" s="23">
        <v>426356</v>
      </c>
      <c r="K46" s="23">
        <v>556432</v>
      </c>
    </row>
    <row r="47" spans="2:11" ht="12.75">
      <c r="B47" s="65" t="s">
        <v>29</v>
      </c>
      <c r="C47" s="66"/>
      <c r="D47" s="67"/>
      <c r="E47" s="149">
        <f>+E45-E46</f>
        <v>24332</v>
      </c>
      <c r="F47" s="149">
        <f>+F45-F46</f>
        <v>23499</v>
      </c>
      <c r="G47" s="152" t="s">
        <v>71</v>
      </c>
      <c r="H47" s="153"/>
      <c r="I47" s="154"/>
      <c r="J47" s="29">
        <f>J45-J46</f>
        <v>627333</v>
      </c>
      <c r="K47" s="29">
        <f>K45-K46</f>
        <v>760647</v>
      </c>
    </row>
    <row r="48" spans="2:11" ht="12.75">
      <c r="B48" s="68"/>
      <c r="C48" s="69"/>
      <c r="D48" s="70"/>
      <c r="E48" s="150"/>
      <c r="F48" s="150"/>
      <c r="G48" s="155" t="s">
        <v>118</v>
      </c>
      <c r="H48" s="91"/>
      <c r="I48" s="92"/>
      <c r="J48" s="23">
        <v>341588</v>
      </c>
      <c r="K48" s="23">
        <v>238552</v>
      </c>
    </row>
    <row r="49" spans="2:11" ht="12.75">
      <c r="B49" s="77"/>
      <c r="C49" s="78"/>
      <c r="D49" s="79"/>
      <c r="E49" s="151"/>
      <c r="F49" s="151"/>
      <c r="G49" s="155" t="s">
        <v>119</v>
      </c>
      <c r="H49" s="91"/>
      <c r="I49" s="92"/>
      <c r="J49" s="23">
        <v>95677</v>
      </c>
      <c r="K49" s="23">
        <v>42969</v>
      </c>
    </row>
    <row r="50" spans="2:11" ht="12.75">
      <c r="B50" s="65" t="s">
        <v>30</v>
      </c>
      <c r="C50" s="66"/>
      <c r="D50" s="67"/>
      <c r="E50" s="141">
        <v>440899462</v>
      </c>
      <c r="F50" s="141">
        <v>846162316</v>
      </c>
      <c r="G50" s="143" t="s">
        <v>31</v>
      </c>
      <c r="H50" s="87"/>
      <c r="I50" s="88"/>
      <c r="J50" s="29">
        <f>J48-J49</f>
        <v>245911</v>
      </c>
      <c r="K50" s="29">
        <f>K48-K49</f>
        <v>195583</v>
      </c>
    </row>
    <row r="51" spans="2:11" ht="23.25" customHeight="1">
      <c r="B51" s="68"/>
      <c r="C51" s="69"/>
      <c r="D51" s="70"/>
      <c r="E51" s="142"/>
      <c r="F51" s="142"/>
      <c r="G51" s="108" t="s">
        <v>87</v>
      </c>
      <c r="H51" s="87"/>
      <c r="I51" s="88"/>
      <c r="J51" s="23"/>
      <c r="K51" s="23"/>
    </row>
    <row r="52" spans="2:11" ht="38.25" customHeight="1">
      <c r="B52" s="68"/>
      <c r="C52" s="69"/>
      <c r="D52" s="70"/>
      <c r="E52" s="142"/>
      <c r="F52" s="142"/>
      <c r="G52" s="144" t="s">
        <v>86</v>
      </c>
      <c r="H52" s="145"/>
      <c r="I52" s="146"/>
      <c r="J52" s="23"/>
      <c r="K52" s="23"/>
    </row>
    <row r="53" spans="2:11" ht="38.25" customHeight="1">
      <c r="B53" s="68"/>
      <c r="C53" s="69"/>
      <c r="D53" s="70"/>
      <c r="E53" s="142"/>
      <c r="F53" s="142"/>
      <c r="G53" s="144" t="s">
        <v>88</v>
      </c>
      <c r="H53" s="147"/>
      <c r="I53" s="148"/>
      <c r="J53" s="23"/>
      <c r="K53" s="23"/>
    </row>
    <row r="54" spans="2:11" ht="26.25" customHeight="1">
      <c r="B54" s="68"/>
      <c r="C54" s="69"/>
      <c r="D54" s="70"/>
      <c r="E54" s="142"/>
      <c r="F54" s="142"/>
      <c r="G54" s="144" t="s">
        <v>89</v>
      </c>
      <c r="H54" s="147"/>
      <c r="I54" s="148"/>
      <c r="J54" s="23"/>
      <c r="K54" s="23"/>
    </row>
    <row r="55" spans="2:11" ht="26.25" customHeight="1">
      <c r="B55" s="68"/>
      <c r="C55" s="69"/>
      <c r="D55" s="70"/>
      <c r="E55" s="142"/>
      <c r="F55" s="142"/>
      <c r="G55" s="144" t="s">
        <v>90</v>
      </c>
      <c r="H55" s="147"/>
      <c r="I55" s="148"/>
      <c r="J55" s="23"/>
      <c r="K55" s="23"/>
    </row>
    <row r="56" spans="2:11" ht="12.75">
      <c r="B56" s="65" t="s">
        <v>32</v>
      </c>
      <c r="C56" s="66"/>
      <c r="D56" s="67"/>
      <c r="E56" s="133">
        <v>440045488</v>
      </c>
      <c r="F56" s="133">
        <v>847340311</v>
      </c>
      <c r="G56" s="134" t="s">
        <v>33</v>
      </c>
      <c r="H56" s="135"/>
      <c r="I56" s="136"/>
      <c r="J56" s="39">
        <v>22112</v>
      </c>
      <c r="K56" s="39">
        <v>-558530</v>
      </c>
    </row>
    <row r="57" spans="2:11" ht="12.75">
      <c r="B57" s="77"/>
      <c r="C57" s="78"/>
      <c r="D57" s="79"/>
      <c r="E57" s="133"/>
      <c r="F57" s="133"/>
      <c r="G57" s="137"/>
      <c r="H57" s="138"/>
      <c r="I57" s="139"/>
      <c r="J57" s="40"/>
      <c r="K57" s="40"/>
    </row>
    <row r="58" spans="2:11" ht="36" customHeight="1">
      <c r="B58" s="48" t="s">
        <v>34</v>
      </c>
      <c r="C58" s="49"/>
      <c r="D58" s="50"/>
      <c r="E58" s="133"/>
      <c r="F58" s="133"/>
      <c r="G58" s="111" t="s">
        <v>121</v>
      </c>
      <c r="H58" s="112"/>
      <c r="I58" s="113"/>
      <c r="J58" s="23">
        <v>86</v>
      </c>
      <c r="K58" s="23">
        <v>201</v>
      </c>
    </row>
    <row r="59" spans="2:11" ht="15.75" customHeight="1">
      <c r="B59" s="51"/>
      <c r="C59" s="52"/>
      <c r="D59" s="53"/>
      <c r="E59" s="133"/>
      <c r="F59" s="133"/>
      <c r="G59" s="140" t="s">
        <v>35</v>
      </c>
      <c r="H59" s="140"/>
      <c r="I59" s="140"/>
      <c r="J59" s="24">
        <v>7456</v>
      </c>
      <c r="K59" s="24">
        <v>5844</v>
      </c>
    </row>
    <row r="60" spans="2:11" ht="32.25" customHeight="1">
      <c r="B60" s="51"/>
      <c r="C60" s="52"/>
      <c r="D60" s="53"/>
      <c r="E60" s="26">
        <f>E47+E50-E56</f>
        <v>878306</v>
      </c>
      <c r="F60" s="26">
        <f>F47+F50-F56</f>
        <v>-1154496</v>
      </c>
      <c r="G60" s="45" t="s">
        <v>91</v>
      </c>
      <c r="H60" s="112"/>
      <c r="I60" s="113"/>
      <c r="J60" s="26">
        <v>-915106</v>
      </c>
      <c r="K60" s="26">
        <v>-1031607</v>
      </c>
    </row>
    <row r="61" spans="2:11" ht="32.25" customHeight="1">
      <c r="B61" s="51"/>
      <c r="C61" s="52"/>
      <c r="D61" s="53"/>
      <c r="E61" s="26"/>
      <c r="F61" s="26"/>
      <c r="G61" s="45" t="s">
        <v>92</v>
      </c>
      <c r="H61" s="46"/>
      <c r="I61" s="47"/>
      <c r="J61" s="26">
        <v>305402</v>
      </c>
      <c r="K61" s="26">
        <v>517059</v>
      </c>
    </row>
    <row r="62" spans="2:11" ht="21" customHeight="1">
      <c r="B62" s="54"/>
      <c r="C62" s="55"/>
      <c r="D62" s="56"/>
      <c r="E62" s="26"/>
      <c r="F62" s="26"/>
      <c r="G62" s="65" t="s">
        <v>93</v>
      </c>
      <c r="H62" s="66"/>
      <c r="I62" s="67"/>
      <c r="J62" s="39">
        <v>44530</v>
      </c>
      <c r="K62" s="39">
        <v>63702</v>
      </c>
    </row>
    <row r="63" spans="2:11" ht="25.5" customHeight="1">
      <c r="B63" s="71" t="s">
        <v>36</v>
      </c>
      <c r="C63" s="72"/>
      <c r="D63" s="73"/>
      <c r="E63" s="34">
        <v>876423</v>
      </c>
      <c r="F63" s="34">
        <v>-1158206</v>
      </c>
      <c r="G63" s="77"/>
      <c r="H63" s="78"/>
      <c r="I63" s="79"/>
      <c r="J63" s="40"/>
      <c r="K63" s="40"/>
    </row>
    <row r="64" spans="2:11" ht="22.5" customHeight="1">
      <c r="B64" s="186" t="s">
        <v>37</v>
      </c>
      <c r="C64" s="187"/>
      <c r="D64" s="188"/>
      <c r="E64" s="133"/>
      <c r="F64" s="133"/>
      <c r="G64" s="45" t="s">
        <v>94</v>
      </c>
      <c r="H64" s="112"/>
      <c r="I64" s="113"/>
      <c r="J64" s="23">
        <v>379933</v>
      </c>
      <c r="K64" s="23">
        <v>624428</v>
      </c>
    </row>
    <row r="65" spans="2:11" ht="12.75">
      <c r="B65" s="189"/>
      <c r="C65" s="190"/>
      <c r="D65" s="191"/>
      <c r="E65" s="133"/>
      <c r="F65" s="133"/>
      <c r="G65" s="127" t="s">
        <v>72</v>
      </c>
      <c r="H65" s="128"/>
      <c r="I65" s="129"/>
      <c r="J65" s="123">
        <v>532266</v>
      </c>
      <c r="K65" s="123">
        <v>1117877</v>
      </c>
    </row>
    <row r="66" spans="2:11" ht="31.5" customHeight="1">
      <c r="B66" s="65" t="s">
        <v>38</v>
      </c>
      <c r="C66" s="66"/>
      <c r="D66" s="67"/>
      <c r="E66" s="26">
        <v>56230139</v>
      </c>
      <c r="F66" s="26">
        <v>35803962</v>
      </c>
      <c r="G66" s="130"/>
      <c r="H66" s="131"/>
      <c r="I66" s="132"/>
      <c r="J66" s="40"/>
      <c r="K66" s="40"/>
    </row>
    <row r="67" spans="2:11" ht="36.75" customHeight="1">
      <c r="B67" s="65" t="s">
        <v>39</v>
      </c>
      <c r="C67" s="66"/>
      <c r="D67" s="67"/>
      <c r="E67" s="28">
        <v>59471358</v>
      </c>
      <c r="F67" s="28">
        <v>33147233</v>
      </c>
      <c r="G67" s="74" t="s">
        <v>73</v>
      </c>
      <c r="H67" s="91"/>
      <c r="I67" s="92"/>
      <c r="J67" s="27">
        <v>418871</v>
      </c>
      <c r="K67" s="27">
        <v>467306</v>
      </c>
    </row>
    <row r="68" spans="2:14" ht="36" customHeight="1">
      <c r="B68" s="71" t="s">
        <v>77</v>
      </c>
      <c r="C68" s="72"/>
      <c r="D68" s="73"/>
      <c r="E68" s="33">
        <f>E66-E67</f>
        <v>-3241219</v>
      </c>
      <c r="F68" s="33">
        <f>F66-F67</f>
        <v>2656729</v>
      </c>
      <c r="G68" s="86" t="s">
        <v>40</v>
      </c>
      <c r="H68" s="125"/>
      <c r="I68" s="126"/>
      <c r="J68" s="26">
        <f>J47+J50+J51+J54+J56+J58+J59+J60-J61-J62-J64+J65-J67</f>
        <v>-628678</v>
      </c>
      <c r="K68" s="26">
        <f>K47+K50+K51+K54+K56+K58+K59+K60-K61-K62-K64+K65-K67</f>
        <v>-1182480</v>
      </c>
      <c r="N68" s="30"/>
    </row>
    <row r="69" spans="2:11" ht="26.25" customHeight="1">
      <c r="B69" s="96" t="s">
        <v>41</v>
      </c>
      <c r="C69" s="96"/>
      <c r="D69" s="96"/>
      <c r="E69" s="133"/>
      <c r="F69" s="133"/>
      <c r="G69" s="186" t="s">
        <v>42</v>
      </c>
      <c r="H69" s="187"/>
      <c r="I69" s="188"/>
      <c r="J69" s="39">
        <v>-1</v>
      </c>
      <c r="K69" s="124"/>
    </row>
    <row r="70" spans="2:11" ht="12.75">
      <c r="B70" s="96"/>
      <c r="C70" s="96"/>
      <c r="D70" s="96"/>
      <c r="E70" s="133"/>
      <c r="F70" s="133"/>
      <c r="G70" s="189"/>
      <c r="H70" s="190"/>
      <c r="I70" s="191"/>
      <c r="J70" s="40"/>
      <c r="K70" s="124"/>
    </row>
    <row r="71" spans="2:11" ht="39" customHeight="1">
      <c r="B71" s="134" t="s">
        <v>43</v>
      </c>
      <c r="C71" s="192"/>
      <c r="D71" s="193"/>
      <c r="E71" s="26">
        <v>2618400</v>
      </c>
      <c r="F71" s="26">
        <v>2747068</v>
      </c>
      <c r="G71" s="159" t="s">
        <v>44</v>
      </c>
      <c r="H71" s="159"/>
      <c r="I71" s="159"/>
      <c r="J71" s="106">
        <f>SUM(J68:J70)</f>
        <v>-628679</v>
      </c>
      <c r="K71" s="106">
        <f>SUM(K68:K70)</f>
        <v>-1182480</v>
      </c>
    </row>
    <row r="72" spans="2:11" ht="25.5" customHeight="1">
      <c r="B72" s="74" t="s">
        <v>45</v>
      </c>
      <c r="C72" s="75"/>
      <c r="D72" s="76"/>
      <c r="E72" s="28">
        <v>200000</v>
      </c>
      <c r="F72" s="28">
        <v>1730310</v>
      </c>
      <c r="G72" s="159"/>
      <c r="H72" s="159"/>
      <c r="I72" s="159"/>
      <c r="J72" s="106"/>
      <c r="K72" s="106"/>
    </row>
    <row r="73" spans="2:11" ht="28.5" customHeight="1">
      <c r="B73" s="108" t="s">
        <v>46</v>
      </c>
      <c r="C73" s="109"/>
      <c r="D73" s="110"/>
      <c r="E73" s="26"/>
      <c r="F73" s="26"/>
      <c r="G73" s="111" t="s">
        <v>47</v>
      </c>
      <c r="H73" s="112"/>
      <c r="I73" s="113"/>
      <c r="J73" s="26"/>
      <c r="K73" s="26"/>
    </row>
    <row r="74" spans="2:11" ht="42" customHeight="1">
      <c r="B74" s="117" t="s">
        <v>48</v>
      </c>
      <c r="C74" s="118"/>
      <c r="D74" s="119"/>
      <c r="E74" s="80">
        <f>E71-E72</f>
        <v>2418400</v>
      </c>
      <c r="F74" s="80">
        <f>F71-F72</f>
        <v>1016758</v>
      </c>
      <c r="G74" s="74" t="s">
        <v>123</v>
      </c>
      <c r="H74" s="91"/>
      <c r="I74" s="92"/>
      <c r="J74" s="26">
        <v>59930</v>
      </c>
      <c r="K74" s="26">
        <v>35085</v>
      </c>
    </row>
    <row r="75" spans="2:11" ht="42" customHeight="1">
      <c r="B75" s="120"/>
      <c r="C75" s="121"/>
      <c r="D75" s="122"/>
      <c r="E75" s="81"/>
      <c r="F75" s="81"/>
      <c r="G75" s="74" t="s">
        <v>122</v>
      </c>
      <c r="H75" s="91"/>
      <c r="I75" s="92"/>
      <c r="J75" s="26"/>
      <c r="K75" s="26"/>
    </row>
    <row r="76" spans="2:11" ht="57.75" customHeight="1">
      <c r="B76" s="86" t="s">
        <v>49</v>
      </c>
      <c r="C76" s="87"/>
      <c r="D76" s="88"/>
      <c r="E76" s="26">
        <v>500940373</v>
      </c>
      <c r="F76" s="26">
        <v>886049394</v>
      </c>
      <c r="G76" s="82" t="s">
        <v>53</v>
      </c>
      <c r="H76" s="82"/>
      <c r="I76" s="82"/>
      <c r="J76" s="32">
        <f>J71-J73+J74-J75</f>
        <v>-568749</v>
      </c>
      <c r="K76" s="32">
        <f>K71-K73+K74-K75</f>
        <v>-1147395</v>
      </c>
    </row>
    <row r="77" spans="2:11" ht="24.75" customHeight="1">
      <c r="B77" s="96" t="s">
        <v>50</v>
      </c>
      <c r="C77" s="97"/>
      <c r="D77" s="97"/>
      <c r="E77" s="26">
        <v>500886769</v>
      </c>
      <c r="F77" s="31">
        <v>883534113</v>
      </c>
      <c r="G77" s="194" t="s">
        <v>54</v>
      </c>
      <c r="H77" s="195"/>
      <c r="I77" s="196"/>
      <c r="J77" s="28"/>
      <c r="K77" s="28"/>
    </row>
    <row r="78" spans="2:11" ht="23.25" customHeight="1">
      <c r="B78" s="96" t="s">
        <v>67</v>
      </c>
      <c r="C78" s="97"/>
      <c r="D78" s="97"/>
      <c r="E78" s="26">
        <f>E76-E77</f>
        <v>53604</v>
      </c>
      <c r="F78" s="31">
        <f>F76-F77</f>
        <v>2515281</v>
      </c>
      <c r="G78" s="82" t="s">
        <v>55</v>
      </c>
      <c r="H78" s="82"/>
      <c r="I78" s="82"/>
      <c r="J78" s="26"/>
      <c r="K78" s="26"/>
    </row>
    <row r="79" spans="2:11" ht="28.5" customHeight="1">
      <c r="B79" s="86" t="s">
        <v>68</v>
      </c>
      <c r="C79" s="87"/>
      <c r="D79" s="88"/>
      <c r="E79" s="26">
        <v>596259</v>
      </c>
      <c r="F79" s="26">
        <v>672804</v>
      </c>
      <c r="G79" s="82" t="s">
        <v>56</v>
      </c>
      <c r="H79" s="82"/>
      <c r="I79" s="82"/>
      <c r="J79" s="26"/>
      <c r="K79" s="26"/>
    </row>
    <row r="80" spans="2:6" ht="25.5" customHeight="1">
      <c r="B80" s="96" t="s">
        <v>69</v>
      </c>
      <c r="C80" s="96"/>
      <c r="D80" s="96"/>
      <c r="E80" s="26">
        <f>2721424-2698483</f>
        <v>22941</v>
      </c>
      <c r="F80" s="26">
        <f>2443645-3297256</f>
        <v>-853611</v>
      </c>
    </row>
    <row r="81" spans="2:11" ht="25.5" customHeight="1">
      <c r="B81" s="96" t="s">
        <v>70</v>
      </c>
      <c r="C81" s="96"/>
      <c r="D81" s="96"/>
      <c r="E81" s="26">
        <f>+E78+E79+E80</f>
        <v>672804</v>
      </c>
      <c r="F81" s="26">
        <f>+F78+F79+F80</f>
        <v>2334474</v>
      </c>
      <c r="G81" s="6"/>
      <c r="H81" s="6"/>
      <c r="I81" s="6"/>
      <c r="J81" s="7"/>
      <c r="K81" s="7"/>
    </row>
    <row r="82" spans="7:11" ht="11.25" customHeight="1">
      <c r="G82" s="6"/>
      <c r="H82" s="6"/>
      <c r="I82" s="6"/>
      <c r="J82" s="7"/>
      <c r="K82" s="7"/>
    </row>
    <row r="83" spans="2:11" ht="48" customHeight="1">
      <c r="B83" s="83" t="s">
        <v>120</v>
      </c>
      <c r="C83" s="84"/>
      <c r="D83" s="84"/>
      <c r="E83" s="84"/>
      <c r="F83" s="84"/>
      <c r="G83" s="84"/>
      <c r="H83" s="84"/>
      <c r="I83" s="84"/>
      <c r="J83" s="84"/>
      <c r="K83" s="85"/>
    </row>
    <row r="84" spans="7:11" ht="5.25" customHeight="1">
      <c r="G84" s="6"/>
      <c r="H84" s="6"/>
      <c r="I84" s="6"/>
      <c r="J84" s="7"/>
      <c r="K84" s="7"/>
    </row>
    <row r="85" spans="2:11" ht="80.25" customHeight="1">
      <c r="B85" s="83" t="s">
        <v>57</v>
      </c>
      <c r="C85" s="89"/>
      <c r="D85" s="89"/>
      <c r="E85" s="89"/>
      <c r="F85" s="89"/>
      <c r="G85" s="89"/>
      <c r="H85" s="89"/>
      <c r="I85" s="89"/>
      <c r="J85" s="89"/>
      <c r="K85" s="90"/>
    </row>
    <row r="88" spans="2:12" ht="12.75">
      <c r="B88" s="64" t="s">
        <v>8</v>
      </c>
      <c r="C88" s="64"/>
      <c r="D88" s="64"/>
      <c r="E88" s="64"/>
      <c r="F88" s="64"/>
      <c r="G88" s="64"/>
      <c r="H88" s="64"/>
      <c r="I88" s="64"/>
      <c r="J88" s="64"/>
      <c r="K88" s="64"/>
      <c r="L88" s="20"/>
    </row>
    <row r="90" spans="1:12" ht="18.75" customHeight="1">
      <c r="A90" s="17"/>
      <c r="B90" s="60"/>
      <c r="C90" s="61"/>
      <c r="D90" s="57">
        <v>2007</v>
      </c>
      <c r="E90" s="58"/>
      <c r="F90" s="58"/>
      <c r="G90" s="59"/>
      <c r="H90" s="114">
        <v>2008</v>
      </c>
      <c r="I90" s="115"/>
      <c r="J90" s="115"/>
      <c r="K90" s="116"/>
      <c r="L90" s="19"/>
    </row>
    <row r="91" spans="1:12" ht="21.75" customHeight="1">
      <c r="A91" s="16"/>
      <c r="B91" s="62"/>
      <c r="C91" s="63"/>
      <c r="D91" s="36" t="s">
        <v>59</v>
      </c>
      <c r="E91" s="36" t="s">
        <v>60</v>
      </c>
      <c r="F91" s="36" t="s">
        <v>61</v>
      </c>
      <c r="G91" s="36" t="s">
        <v>62</v>
      </c>
      <c r="H91" s="36" t="s">
        <v>59</v>
      </c>
      <c r="I91" s="36" t="s">
        <v>60</v>
      </c>
      <c r="J91" s="36" t="s">
        <v>61</v>
      </c>
      <c r="K91" s="36" t="s">
        <v>62</v>
      </c>
      <c r="L91" s="18"/>
    </row>
    <row r="92" spans="1:14" ht="24" customHeight="1">
      <c r="A92" s="16"/>
      <c r="B92" s="43" t="s">
        <v>74</v>
      </c>
      <c r="C92" s="44"/>
      <c r="D92" s="37">
        <v>1264781</v>
      </c>
      <c r="E92" s="38">
        <v>768525</v>
      </c>
      <c r="F92" s="38"/>
      <c r="G92" s="38">
        <f>D92+E92-F92</f>
        <v>2033306</v>
      </c>
      <c r="H92" s="38">
        <f>G92</f>
        <v>2033306</v>
      </c>
      <c r="I92" s="38">
        <v>1110000</v>
      </c>
      <c r="J92" s="38"/>
      <c r="K92" s="38">
        <f>H92+I92-J92</f>
        <v>3143306</v>
      </c>
      <c r="L92" s="18"/>
      <c r="N92" s="8"/>
    </row>
    <row r="93" spans="1:14" ht="22.5" customHeight="1">
      <c r="A93" s="16"/>
      <c r="B93" s="43" t="s">
        <v>63</v>
      </c>
      <c r="C93" s="44"/>
      <c r="D93" s="37"/>
      <c r="E93" s="38"/>
      <c r="F93" s="38"/>
      <c r="G93" s="38">
        <f aca="true" t="shared" si="0" ref="G93:G100">D93+E93-F93</f>
        <v>0</v>
      </c>
      <c r="H93" s="38">
        <f>G93</f>
        <v>0</v>
      </c>
      <c r="I93" s="38"/>
      <c r="J93" s="38"/>
      <c r="K93" s="38">
        <f aca="true" t="shared" si="1" ref="K93:K102">H93+I93-J93</f>
        <v>0</v>
      </c>
      <c r="L93" s="9"/>
      <c r="N93" s="8"/>
    </row>
    <row r="94" spans="1:14" ht="24.75" customHeight="1">
      <c r="A94" s="16"/>
      <c r="B94" s="43" t="s">
        <v>95</v>
      </c>
      <c r="C94" s="44"/>
      <c r="D94" s="37"/>
      <c r="E94" s="37"/>
      <c r="F94" s="37"/>
      <c r="G94" s="38"/>
      <c r="H94" s="37"/>
      <c r="I94" s="37"/>
      <c r="J94" s="37"/>
      <c r="K94" s="38"/>
      <c r="L94" s="9"/>
      <c r="N94" s="9"/>
    </row>
    <row r="95" spans="1:14" ht="22.5" customHeight="1">
      <c r="A95" s="16"/>
      <c r="B95" s="43" t="s">
        <v>64</v>
      </c>
      <c r="C95" s="44"/>
      <c r="D95" s="37">
        <v>524561</v>
      </c>
      <c r="E95" s="37">
        <v>1649876</v>
      </c>
      <c r="F95" s="37"/>
      <c r="G95" s="38">
        <f t="shared" si="0"/>
        <v>2174437</v>
      </c>
      <c r="H95" s="37">
        <f aca="true" t="shared" si="2" ref="H95:H100">G95</f>
        <v>2174437</v>
      </c>
      <c r="I95" s="37">
        <v>222000</v>
      </c>
      <c r="J95" s="37"/>
      <c r="K95" s="38">
        <f t="shared" si="1"/>
        <v>2396437</v>
      </c>
      <c r="L95" s="9"/>
      <c r="N95" s="9"/>
    </row>
    <row r="96" spans="1:14" ht="21" customHeight="1">
      <c r="A96" s="16"/>
      <c r="B96" s="43" t="s">
        <v>96</v>
      </c>
      <c r="C96" s="44"/>
      <c r="D96" s="37">
        <v>162539</v>
      </c>
      <c r="E96" s="37"/>
      <c r="F96" s="37"/>
      <c r="G96" s="38">
        <f t="shared" si="0"/>
        <v>162539</v>
      </c>
      <c r="H96" s="37">
        <f t="shared" si="2"/>
        <v>162539</v>
      </c>
      <c r="I96" s="37"/>
      <c r="J96" s="37">
        <v>10866</v>
      </c>
      <c r="K96" s="38">
        <f t="shared" si="1"/>
        <v>151673</v>
      </c>
      <c r="L96" s="9"/>
      <c r="N96" s="9"/>
    </row>
    <row r="97" spans="1:14" ht="27.75" customHeight="1">
      <c r="A97" s="16"/>
      <c r="B97" s="43" t="s">
        <v>79</v>
      </c>
      <c r="C97" s="44"/>
      <c r="D97" s="37">
        <v>312614</v>
      </c>
      <c r="E97" s="37"/>
      <c r="F97" s="37">
        <v>33611</v>
      </c>
      <c r="G97" s="38">
        <f t="shared" si="0"/>
        <v>279003</v>
      </c>
      <c r="H97" s="37">
        <f t="shared" si="2"/>
        <v>279003</v>
      </c>
      <c r="I97" s="37"/>
      <c r="J97" s="37"/>
      <c r="K97" s="38">
        <f t="shared" si="1"/>
        <v>279003</v>
      </c>
      <c r="L97" s="9"/>
      <c r="N97" s="9"/>
    </row>
    <row r="98" spans="1:14" ht="25.5" customHeight="1">
      <c r="A98" s="16"/>
      <c r="B98" s="43" t="s">
        <v>97</v>
      </c>
      <c r="C98" s="44"/>
      <c r="D98" s="37">
        <v>4043</v>
      </c>
      <c r="E98" s="37"/>
      <c r="F98" s="37"/>
      <c r="G98" s="38">
        <f t="shared" si="0"/>
        <v>4043</v>
      </c>
      <c r="H98" s="37">
        <f t="shared" si="2"/>
        <v>4043</v>
      </c>
      <c r="I98" s="37"/>
      <c r="J98" s="37">
        <v>4043</v>
      </c>
      <c r="K98" s="38">
        <f t="shared" si="1"/>
        <v>0</v>
      </c>
      <c r="L98" s="9"/>
      <c r="N98" s="9"/>
    </row>
    <row r="99" spans="1:14" ht="24" customHeight="1">
      <c r="A99" s="15"/>
      <c r="B99" s="43" t="s">
        <v>65</v>
      </c>
      <c r="C99" s="44"/>
      <c r="D99" s="37">
        <v>682999</v>
      </c>
      <c r="E99" s="37">
        <v>568749</v>
      </c>
      <c r="F99" s="37"/>
      <c r="G99" s="38">
        <f t="shared" si="0"/>
        <v>1251748</v>
      </c>
      <c r="H99" s="37">
        <f t="shared" si="2"/>
        <v>1251748</v>
      </c>
      <c r="I99" s="37">
        <v>1147395</v>
      </c>
      <c r="J99" s="37">
        <v>14909</v>
      </c>
      <c r="K99" s="38">
        <f t="shared" si="1"/>
        <v>2384234</v>
      </c>
      <c r="L99" s="9"/>
      <c r="N99" s="9"/>
    </row>
    <row r="100" spans="1:14" ht="27" customHeight="1">
      <c r="A100" s="15"/>
      <c r="B100" s="43" t="s">
        <v>98</v>
      </c>
      <c r="C100" s="44"/>
      <c r="D100" s="37"/>
      <c r="E100" s="37">
        <v>253</v>
      </c>
      <c r="F100" s="37"/>
      <c r="G100" s="38">
        <f t="shared" si="0"/>
        <v>253</v>
      </c>
      <c r="H100" s="37">
        <f t="shared" si="2"/>
        <v>253</v>
      </c>
      <c r="I100" s="37"/>
      <c r="J100" s="37"/>
      <c r="K100" s="38">
        <f t="shared" si="1"/>
        <v>253</v>
      </c>
      <c r="L100" s="9"/>
      <c r="N100" s="9"/>
    </row>
    <row r="101" spans="1:14" ht="31.5" customHeight="1">
      <c r="A101" s="15"/>
      <c r="B101" s="43" t="s">
        <v>99</v>
      </c>
      <c r="C101" s="44"/>
      <c r="D101" s="37"/>
      <c r="E101" s="37"/>
      <c r="F101" s="37"/>
      <c r="G101" s="38"/>
      <c r="H101" s="37"/>
      <c r="I101" s="37"/>
      <c r="J101" s="37"/>
      <c r="K101" s="38"/>
      <c r="L101" s="9"/>
      <c r="N101" s="9"/>
    </row>
    <row r="102" spans="1:14" ht="27" customHeight="1">
      <c r="A102" s="15"/>
      <c r="B102" s="43" t="s">
        <v>66</v>
      </c>
      <c r="C102" s="44"/>
      <c r="D102" s="37">
        <f aca="true" t="shared" si="3" ref="D102:J102">SUM(D92:D98)-D99-D100-D101</f>
        <v>1585539</v>
      </c>
      <c r="E102" s="37">
        <f t="shared" si="3"/>
        <v>1849399</v>
      </c>
      <c r="F102" s="37">
        <f t="shared" si="3"/>
        <v>33611</v>
      </c>
      <c r="G102" s="37">
        <f t="shared" si="3"/>
        <v>3401327</v>
      </c>
      <c r="H102" s="37">
        <f t="shared" si="3"/>
        <v>3401327</v>
      </c>
      <c r="I102" s="37">
        <f t="shared" si="3"/>
        <v>184605</v>
      </c>
      <c r="J102" s="37">
        <f t="shared" si="3"/>
        <v>0</v>
      </c>
      <c r="K102" s="38">
        <f t="shared" si="1"/>
        <v>3585932</v>
      </c>
      <c r="L102" s="9"/>
      <c r="N102" s="9"/>
    </row>
    <row r="103" spans="1:14" ht="27" customHeight="1">
      <c r="A103" s="15"/>
      <c r="B103" s="95" t="s">
        <v>80</v>
      </c>
      <c r="C103" s="95"/>
      <c r="D103" s="37"/>
      <c r="E103" s="37"/>
      <c r="F103" s="37"/>
      <c r="G103" s="38"/>
      <c r="H103" s="37"/>
      <c r="I103" s="37"/>
      <c r="J103" s="37"/>
      <c r="K103" s="38"/>
      <c r="L103" s="9"/>
      <c r="N103" s="9"/>
    </row>
    <row r="104" ht="10.5" customHeight="1">
      <c r="N104" s="9"/>
    </row>
    <row r="105" spans="2:11" ht="81.75" customHeight="1">
      <c r="B105" s="107" t="s">
        <v>127</v>
      </c>
      <c r="C105" s="107"/>
      <c r="D105" s="107"/>
      <c r="E105" s="107"/>
      <c r="F105" s="107"/>
      <c r="G105" s="107"/>
      <c r="H105" s="107"/>
      <c r="I105" s="107"/>
      <c r="J105" s="107"/>
      <c r="K105" s="107"/>
    </row>
    <row r="106" spans="2:11" ht="3.75" customHeight="1">
      <c r="B106" s="13"/>
      <c r="C106" s="14"/>
      <c r="D106" s="14"/>
      <c r="E106" s="14"/>
      <c r="F106" s="14"/>
      <c r="G106" s="14"/>
      <c r="H106" s="14"/>
      <c r="I106" s="14"/>
      <c r="J106" s="14"/>
      <c r="K106" s="14"/>
    </row>
    <row r="107" spans="2:11" ht="44.25" customHeight="1">
      <c r="B107" s="93" t="s">
        <v>75</v>
      </c>
      <c r="C107" s="94"/>
      <c r="D107" s="94"/>
      <c r="E107" s="94"/>
      <c r="F107" s="94"/>
      <c r="G107" s="94"/>
      <c r="H107" s="94"/>
      <c r="I107" s="94"/>
      <c r="J107" s="94"/>
      <c r="K107" s="94"/>
    </row>
    <row r="108" spans="2:11" ht="24.75" customHeight="1">
      <c r="B108" s="103" t="s">
        <v>134</v>
      </c>
      <c r="C108" s="103"/>
      <c r="D108" s="103"/>
      <c r="E108" s="103"/>
      <c r="F108" s="103"/>
      <c r="G108" s="103"/>
      <c r="H108" s="103"/>
      <c r="I108" s="103"/>
      <c r="J108" s="103"/>
      <c r="K108" s="103"/>
    </row>
    <row r="109" spans="2:11" ht="25.5" customHeight="1">
      <c r="B109" s="103"/>
      <c r="C109" s="103"/>
      <c r="D109" s="103"/>
      <c r="E109" s="103"/>
      <c r="F109" s="103"/>
      <c r="G109" s="103"/>
      <c r="H109" s="103"/>
      <c r="I109" s="103"/>
      <c r="J109" s="103"/>
      <c r="K109" s="103"/>
    </row>
    <row r="110" spans="2:11" ht="24" customHeight="1">
      <c r="B110" s="103"/>
      <c r="C110" s="103"/>
      <c r="D110" s="103"/>
      <c r="E110" s="103"/>
      <c r="F110" s="103"/>
      <c r="G110" s="103"/>
      <c r="H110" s="103"/>
      <c r="I110" s="103"/>
      <c r="J110" s="103"/>
      <c r="K110" s="103"/>
    </row>
    <row r="111" spans="2:11" ht="27" customHeight="1">
      <c r="B111" s="103"/>
      <c r="C111" s="103"/>
      <c r="D111" s="103"/>
      <c r="E111" s="103"/>
      <c r="F111" s="103"/>
      <c r="G111" s="103"/>
      <c r="H111" s="103"/>
      <c r="I111" s="103"/>
      <c r="J111" s="103"/>
      <c r="K111" s="103"/>
    </row>
    <row r="112" spans="2:11" ht="26.25" customHeight="1">
      <c r="B112" s="98" t="s">
        <v>58</v>
      </c>
      <c r="C112" s="99"/>
      <c r="D112" s="99"/>
      <c r="E112" s="99"/>
      <c r="F112" s="99"/>
      <c r="G112" s="99"/>
      <c r="H112" s="99"/>
      <c r="I112" s="99"/>
      <c r="J112" s="99"/>
      <c r="K112" s="99"/>
    </row>
    <row r="113" spans="2:11" ht="15.75" customHeight="1">
      <c r="B113" s="101" t="s">
        <v>128</v>
      </c>
      <c r="C113" s="102"/>
      <c r="D113" s="102"/>
      <c r="E113" s="102"/>
      <c r="F113" s="102"/>
      <c r="G113" s="102"/>
      <c r="H113" s="102"/>
      <c r="I113" s="102"/>
      <c r="J113" s="102"/>
      <c r="K113" s="102"/>
    </row>
    <row r="114" spans="2:11" ht="19.5" customHeight="1">
      <c r="B114" s="102"/>
      <c r="C114" s="102"/>
      <c r="D114" s="102"/>
      <c r="E114" s="102"/>
      <c r="F114" s="102"/>
      <c r="G114" s="102"/>
      <c r="H114" s="102"/>
      <c r="I114" s="102"/>
      <c r="J114" s="102"/>
      <c r="K114" s="102"/>
    </row>
    <row r="115" spans="2:11" ht="12.75" customHeight="1" hidden="1">
      <c r="B115" s="41" t="s">
        <v>78</v>
      </c>
      <c r="C115" s="42"/>
      <c r="D115" s="42"/>
      <c r="E115" s="42"/>
      <c r="F115" s="42"/>
      <c r="G115" s="42"/>
      <c r="H115" s="42"/>
      <c r="I115" s="42"/>
      <c r="J115" s="42"/>
      <c r="K115" s="42"/>
    </row>
    <row r="116" spans="2:11" ht="12.75" hidden="1">
      <c r="B116" s="42"/>
      <c r="C116" s="42"/>
      <c r="D116" s="42"/>
      <c r="E116" s="42"/>
      <c r="F116" s="42"/>
      <c r="G116" s="42"/>
      <c r="H116" s="42"/>
      <c r="I116" s="42"/>
      <c r="J116" s="42"/>
      <c r="K116" s="42"/>
    </row>
    <row r="117" spans="2:11" ht="57" customHeight="1" hidden="1">
      <c r="B117" s="42"/>
      <c r="C117" s="42"/>
      <c r="D117" s="42"/>
      <c r="E117" s="42"/>
      <c r="F117" s="42"/>
      <c r="G117" s="42"/>
      <c r="H117" s="42"/>
      <c r="I117" s="42"/>
      <c r="J117" s="42"/>
      <c r="K117" s="42"/>
    </row>
    <row r="118" spans="2:11" ht="9.75" customHeight="1">
      <c r="B118" s="11"/>
      <c r="C118" s="11"/>
      <c r="D118" s="11"/>
      <c r="E118" s="11"/>
      <c r="F118" s="11"/>
      <c r="G118" s="11"/>
      <c r="H118" s="11"/>
      <c r="I118" s="11"/>
      <c r="J118" s="11"/>
      <c r="K118" s="11"/>
    </row>
    <row r="119" spans="2:11" ht="12.75">
      <c r="B119" s="2"/>
      <c r="C119" s="2"/>
      <c r="D119" s="2"/>
      <c r="E119" s="2"/>
      <c r="F119" s="4"/>
      <c r="G119" s="2"/>
      <c r="H119" s="104" t="s">
        <v>76</v>
      </c>
      <c r="I119" s="105"/>
      <c r="J119" s="105"/>
      <c r="K119" s="105"/>
    </row>
    <row r="120" spans="2:11" ht="12.75">
      <c r="B120" s="2"/>
      <c r="C120" s="2"/>
      <c r="D120" s="2"/>
      <c r="E120" s="2"/>
      <c r="F120" s="4"/>
      <c r="G120" s="2"/>
      <c r="H120" s="100" t="s">
        <v>129</v>
      </c>
      <c r="I120" s="100"/>
      <c r="J120" s="100"/>
      <c r="K120" s="100"/>
    </row>
  </sheetData>
  <sheetProtection/>
  <mergeCells count="178">
    <mergeCell ref="B26:D27"/>
    <mergeCell ref="E26:E27"/>
    <mergeCell ref="B28:D28"/>
    <mergeCell ref="B29:D29"/>
    <mergeCell ref="B22:D22"/>
    <mergeCell ref="G24:I24"/>
    <mergeCell ref="G69:I70"/>
    <mergeCell ref="G71:I72"/>
    <mergeCell ref="G75:I75"/>
    <mergeCell ref="J56:J57"/>
    <mergeCell ref="K56:K57"/>
    <mergeCell ref="B40:K40"/>
    <mergeCell ref="E69:E70"/>
    <mergeCell ref="F69:F70"/>
    <mergeCell ref="B71:D71"/>
    <mergeCell ref="B69:D70"/>
    <mergeCell ref="G25:I25"/>
    <mergeCell ref="G77:I77"/>
    <mergeCell ref="G26:I26"/>
    <mergeCell ref="G28:I28"/>
    <mergeCell ref="G29:I29"/>
    <mergeCell ref="G27:I27"/>
    <mergeCell ref="K22:K23"/>
    <mergeCell ref="B1:K1"/>
    <mergeCell ref="B3:K3"/>
    <mergeCell ref="B4:K4"/>
    <mergeCell ref="B6:K6"/>
    <mergeCell ref="B64:D65"/>
    <mergeCell ref="E64:E65"/>
    <mergeCell ref="F64:F65"/>
    <mergeCell ref="J62:J63"/>
    <mergeCell ref="J65:J66"/>
    <mergeCell ref="J7:K7"/>
    <mergeCell ref="J22:J23"/>
    <mergeCell ref="B8:C8"/>
    <mergeCell ref="D8:G8"/>
    <mergeCell ref="H8:I8"/>
    <mergeCell ref="J8:K8"/>
    <mergeCell ref="G16:I16"/>
    <mergeCell ref="G17:I17"/>
    <mergeCell ref="B10:K10"/>
    <mergeCell ref="B12:K12"/>
    <mergeCell ref="B13:D13"/>
    <mergeCell ref="G13:I13"/>
    <mergeCell ref="B18:D18"/>
    <mergeCell ref="G18:I18"/>
    <mergeCell ref="B7:C7"/>
    <mergeCell ref="D7:G7"/>
    <mergeCell ref="H7:I7"/>
    <mergeCell ref="B19:D19"/>
    <mergeCell ref="G19:I19"/>
    <mergeCell ref="B14:D14"/>
    <mergeCell ref="G14:I14"/>
    <mergeCell ref="B15:D17"/>
    <mergeCell ref="E15:E17"/>
    <mergeCell ref="F15:F17"/>
    <mergeCell ref="G15:I15"/>
    <mergeCell ref="B24:D25"/>
    <mergeCell ref="E24:E25"/>
    <mergeCell ref="F24:F25"/>
    <mergeCell ref="B23:D23"/>
    <mergeCell ref="B20:D20"/>
    <mergeCell ref="G20:I20"/>
    <mergeCell ref="B21:D21"/>
    <mergeCell ref="G21:I21"/>
    <mergeCell ref="G22:I23"/>
    <mergeCell ref="B30:D30"/>
    <mergeCell ref="G31:I31"/>
    <mergeCell ref="B35:D35"/>
    <mergeCell ref="G35:I35"/>
    <mergeCell ref="B31:D31"/>
    <mergeCell ref="G32:I32"/>
    <mergeCell ref="B32:D32"/>
    <mergeCell ref="G33:I33"/>
    <mergeCell ref="G34:I34"/>
    <mergeCell ref="G30:I30"/>
    <mergeCell ref="B37:D37"/>
    <mergeCell ref="G38:I38"/>
    <mergeCell ref="G36:I36"/>
    <mergeCell ref="G37:I37"/>
    <mergeCell ref="B38:D38"/>
    <mergeCell ref="B36:D36"/>
    <mergeCell ref="B42:F42"/>
    <mergeCell ref="G42:K42"/>
    <mergeCell ref="B43:D44"/>
    <mergeCell ref="E43:E44"/>
    <mergeCell ref="F43:F44"/>
    <mergeCell ref="G43:I44"/>
    <mergeCell ref="J43:J44"/>
    <mergeCell ref="K43:K44"/>
    <mergeCell ref="B45:D45"/>
    <mergeCell ref="G45:I45"/>
    <mergeCell ref="B46:D46"/>
    <mergeCell ref="G46:I46"/>
    <mergeCell ref="E47:E49"/>
    <mergeCell ref="F47:F49"/>
    <mergeCell ref="G47:I47"/>
    <mergeCell ref="G48:I48"/>
    <mergeCell ref="G49:I49"/>
    <mergeCell ref="E50:E55"/>
    <mergeCell ref="F50:F55"/>
    <mergeCell ref="G50:I50"/>
    <mergeCell ref="G51:I51"/>
    <mergeCell ref="G52:I52"/>
    <mergeCell ref="G53:I53"/>
    <mergeCell ref="G54:I54"/>
    <mergeCell ref="G55:I55"/>
    <mergeCell ref="E56:E57"/>
    <mergeCell ref="F56:F57"/>
    <mergeCell ref="G56:I57"/>
    <mergeCell ref="E58:E59"/>
    <mergeCell ref="F58:F59"/>
    <mergeCell ref="G58:I58"/>
    <mergeCell ref="G59:I59"/>
    <mergeCell ref="K65:K66"/>
    <mergeCell ref="J69:J70"/>
    <mergeCell ref="K69:K70"/>
    <mergeCell ref="G60:I60"/>
    <mergeCell ref="G67:I67"/>
    <mergeCell ref="G68:I68"/>
    <mergeCell ref="G64:I64"/>
    <mergeCell ref="G65:I66"/>
    <mergeCell ref="G62:I63"/>
    <mergeCell ref="K62:K63"/>
    <mergeCell ref="J71:J72"/>
    <mergeCell ref="K71:K72"/>
    <mergeCell ref="B47:D49"/>
    <mergeCell ref="B105:K105"/>
    <mergeCell ref="B73:D73"/>
    <mergeCell ref="G73:I73"/>
    <mergeCell ref="H90:K90"/>
    <mergeCell ref="B81:D81"/>
    <mergeCell ref="B74:D75"/>
    <mergeCell ref="E74:E75"/>
    <mergeCell ref="B79:D79"/>
    <mergeCell ref="B80:D80"/>
    <mergeCell ref="G78:I78"/>
    <mergeCell ref="B112:K112"/>
    <mergeCell ref="H120:K120"/>
    <mergeCell ref="B113:K114"/>
    <mergeCell ref="B108:K111"/>
    <mergeCell ref="H119:K119"/>
    <mergeCell ref="B83:K83"/>
    <mergeCell ref="B76:D76"/>
    <mergeCell ref="B85:K85"/>
    <mergeCell ref="G76:I76"/>
    <mergeCell ref="G74:I74"/>
    <mergeCell ref="B107:K107"/>
    <mergeCell ref="B103:C103"/>
    <mergeCell ref="B92:C92"/>
    <mergeCell ref="B77:D77"/>
    <mergeCell ref="B78:D78"/>
    <mergeCell ref="B88:K88"/>
    <mergeCell ref="B50:D55"/>
    <mergeCell ref="B67:D67"/>
    <mergeCell ref="B68:D68"/>
    <mergeCell ref="B72:D72"/>
    <mergeCell ref="B56:D57"/>
    <mergeCell ref="B66:D66"/>
    <mergeCell ref="B63:D63"/>
    <mergeCell ref="F74:F75"/>
    <mergeCell ref="G79:I79"/>
    <mergeCell ref="B99:C99"/>
    <mergeCell ref="B100:C100"/>
    <mergeCell ref="B102:C102"/>
    <mergeCell ref="D90:G90"/>
    <mergeCell ref="B90:C91"/>
    <mergeCell ref="B94:C94"/>
    <mergeCell ref="F26:F27"/>
    <mergeCell ref="B115:K117"/>
    <mergeCell ref="B96:C96"/>
    <mergeCell ref="B97:C97"/>
    <mergeCell ref="B98:C98"/>
    <mergeCell ref="B95:C95"/>
    <mergeCell ref="B101:C101"/>
    <mergeCell ref="G61:I61"/>
    <mergeCell ref="B58:D62"/>
    <mergeCell ref="B93:C93"/>
  </mergeCells>
  <printOptions horizontalCentered="1"/>
  <pageMargins left="0.7480314960629921" right="0.7480314960629921" top="0.5905511811023623" bottom="0.3937007874015748" header="0.5118110236220472" footer="0.5118110236220472"/>
  <pageSetup horizontalDpi="300" verticalDpi="300" orientation="portrait" paperSize="9" scale="66" r:id="rId1"/>
  <headerFooter alignWithMargins="0">
    <oddFooter>&amp;C&amp;P</oddFooter>
  </headerFooter>
  <rowBreaks count="2" manualBreakCount="2">
    <brk id="40" max="255" man="1"/>
    <brk id="8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olja.bugarinovic</cp:lastModifiedBy>
  <cp:lastPrinted>2009-07-13T07:57:43Z</cp:lastPrinted>
  <dcterms:created xsi:type="dcterms:W3CDTF">2007-02-12T13:02:25Z</dcterms:created>
  <dcterms:modified xsi:type="dcterms:W3CDTF">2009-07-17T07:46:48Z</dcterms:modified>
  <cp:category/>
  <cp:version/>
  <cp:contentType/>
  <cp:contentStatus/>
</cp:coreProperties>
</file>