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9155" windowHeight="8970" activeTab="0"/>
  </bookViews>
  <sheets>
    <sheet name="Privredna drustva" sheetId="1" r:id="rId1"/>
  </sheets>
  <definedNames>
    <definedName name="_xlnm.Print_Area" localSheetId="0">'Privredna drustva'!$A$1:$J$104</definedName>
  </definedNames>
  <calcPr fullCalcOnLoad="1"/>
</workbook>
</file>

<file path=xl/sharedStrings.xml><?xml version="1.0" encoding="utf-8"?>
<sst xmlns="http://schemas.openxmlformats.org/spreadsheetml/2006/main" count="135" uniqueCount="113">
  <si>
    <t>(назив привредног друштва) а.д. (седиште)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</si>
  <si>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</si>
  <si>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</si>
  <si>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</si>
  <si>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</si>
  <si>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</si>
  <si>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</si>
  <si>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</si>
  <si>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</si>
  <si>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</si>
  <si>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</si>
  <si>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</si>
  <si>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</si>
  <si>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</si>
  <si>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</si>
  <si>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</si>
  <si>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</si>
  <si>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</si>
  <si>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</si>
  <si>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</si>
  <si>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</si>
  <si>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</si>
  <si>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</si>
  <si>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</si>
  <si>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</si>
  <si>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</si>
  <si>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</si>
  <si>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</si>
  <si>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</si>
  <si>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</si>
  <si>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</si>
  <si>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</si>
  <si>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</si>
  <si>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</si>
  <si>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</si>
  <si>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</si>
  <si>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</si>
  <si>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</si>
  <si>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</si>
  <si>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</si>
  <si>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</si>
  <si>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</si>
  <si>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</si>
  <si>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</si>
  <si>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</si>
  <si>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</si>
  <si>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</si>
  <si>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</si>
  <si>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</si>
  <si>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</si>
  <si>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</si>
  <si>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</si>
  <si>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</si>
  <si>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</si>
  <si>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</si>
  <si>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</si>
  <si>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</si>
  <si>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</si>
  <si>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</si>
  <si>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</si>
  <si>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</si>
  <si>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</si>
  <si>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</si>
  <si>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</si>
  <si>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</si>
  <si>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</si>
  <si>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</si>
  <si>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</si>
  <si>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</si>
  <si>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</si>
  <si>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</si>
  <si>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</si>
  <si>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</si>
  <si>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</si>
  <si>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</si>
  <si>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</si>
  <si>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</si>
  <si>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</si>
  <si>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</si>
  <si>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</si>
  <si>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</si>
  <si>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</si>
  <si>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</si>
  <si>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</si>
  <si>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</si>
  <si>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</si>
  <si>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</si>
  <si>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</si>
  <si>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</si>
  <si>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</si>
  <si>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</si>
  <si>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</si>
  <si>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</si>
  <si>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</si>
  <si>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</si>
  <si>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ДИЈАМАНТ АД</t>
  </si>
  <si>
    <t>ДИЈАМАНТ АД ЗА ПРОИЗВОДЊУ УЉА ,МАСТИ И МАРГАРИНА                   ЗРЕЊАНИН,ТЕМИШВАРСКИ ДРУМ 14</t>
  </si>
  <si>
    <t>Није било значајнијих промена правног и финансијског положаја друштва.</t>
  </si>
  <si>
    <t>I ОСНОВНИ ПОДАЦИ-МАТИЧНО ДРУШТВО</t>
  </si>
  <si>
    <t>Кикиндски млин АД</t>
  </si>
  <si>
    <t>Светозара Милетића бр 198, Кикинда</t>
  </si>
  <si>
    <t>ТЕМИШВАРСКИ ДРУМ 14, Зрењанин</t>
  </si>
  <si>
    <t>Стандард АД</t>
  </si>
  <si>
    <t>Светозара Милетића бр 192, Кикинда</t>
  </si>
  <si>
    <t xml:space="preserve"> ЗАВИСНО ДРУШТВО</t>
  </si>
  <si>
    <t>ЗАВИСНО ДРУШТВО</t>
  </si>
  <si>
    <t xml:space="preserve">Жељко Брозовић, дипл.eцц </t>
  </si>
  <si>
    <t xml:space="preserve">4. ПИБ: </t>
  </si>
  <si>
    <t>2008.</t>
  </si>
  <si>
    <t>ИЗВОД ИЗ  КОНСОЛИДОВАНИХ  ФИНАНСИЈСКИХ ИЗВЕШТАЈА ЗА 2008. ГОДИНУ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</si>
  <si>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 код Руководиоца  рачуноводства  Снежане Стојшин.</t>
  </si>
  <si>
    <t xml:space="preserve">Мишљење ревизора -По нашем мишљењу, осим за ефекте евентуалних корекција које би могле бити утврђене на основу наведеног у претходним параграфима, консолидовани финасијски извештаји истинито и објективно, по свим материјално значајним питањима, приказују консолидовани финансијски положај Групе на дан 31.децембра 2008. године и консолидоване  резултате њеног пословања за годину која се завршава на тај дан, у складу са рачуноводственим прописима Републике Србије. "                                                                               </t>
  </si>
  <si>
    <r>
      <rPr>
        <b/>
        <sz val="10"/>
        <rFont val="Arial"/>
        <family val="2"/>
      </rPr>
      <t xml:space="preserve">III ЗАКЉУЧНО МИШЉЕЊЕ РЕВИЗОРА "BAKER TILLY WB REVIZIJA DOO" BEOGRAD  О ФИНАНСИЈСКИМ ИЗВЕШТАЈИМА:
</t>
    </r>
    <r>
      <rPr>
        <b/>
        <sz val="8"/>
        <rFont val="Arial"/>
        <family val="2"/>
      </rPr>
      <t>"</t>
    </r>
    <r>
      <rPr>
        <b/>
        <sz val="10"/>
        <rFont val="Arial"/>
        <family val="2"/>
      </rPr>
      <t xml:space="preserve">Основе за мишљење ревизора - Приложени консолидовани финансијски извештаји не укључују резервисање за накнаде запосленима по основу отпремнина јубиларних награда након испуњења услова и одговарајућа обелодањивања у складу са захтевима МРС 19 "Накнаде запосленима". Сагласно томе, нисмо могли да се уверимо у потенцијалне ефекте резервисања по наведеним основама у консолидованим финансијским извештајима Групе за 2008. и 2007 годину. Одређене информације презентоване у консолидованом извештају о токовима готовине нису усаглашене са вредностима које је Група исказала у консолидованом билансу стања на дан 31.децембра 2008.године и консолидованом билансу успеха и консолидованом извештају о променама на капиталу за годину која се завршава на тај дан  и, сагласно томе, не изражавамо мишљење о овом извештају. Група није примењивала јединствене рачуноводствене политике за некретнине, постројења и опрему што није у складу са захтевима МРС 27" Консолидовани и појединачни финансијски извештаји".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</si>
</sst>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SheetLayoutView="100" zoomScalePageLayoutView="0" workbookViewId="0" topLeftCell="A1">
      <selection activeCell="A2" sqref="A2:J2"/>
    </sheetView>
  </sheetViews>
  <sheetFormatPr defaultColWidth="9.140625" defaultRowHeight="12.75"/>
  <cols>
    <col min="7" max="7" width="9.7109375" style="0" bestFit="1" customWidth="1"/>
  </cols>
  <sheetData>
    <row r="1" spans="1:10" ht="41.25" customHeight="1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48" t="s">
        <v>109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2"/>
      <c r="B5" s="2"/>
      <c r="C5" s="2"/>
      <c r="D5" s="2"/>
      <c r="E5" s="2"/>
      <c r="F5" s="2"/>
      <c r="G5" s="2"/>
      <c r="H5" s="2"/>
      <c r="I5" s="12"/>
      <c r="J5" s="12"/>
    </row>
    <row r="6" spans="1:10" ht="12.75">
      <c r="A6" s="45" t="s">
        <v>98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41" t="s">
        <v>1</v>
      </c>
      <c r="B7" s="41"/>
      <c r="C7" s="46" t="s">
        <v>95</v>
      </c>
      <c r="D7" s="46"/>
      <c r="E7" s="46"/>
      <c r="F7" s="46"/>
      <c r="G7" s="41" t="s">
        <v>2</v>
      </c>
      <c r="H7" s="41"/>
      <c r="I7" s="46">
        <v>8000344</v>
      </c>
      <c r="J7" s="46"/>
    </row>
    <row r="8" spans="1:10" ht="12.75">
      <c r="A8" s="41" t="s">
        <v>3</v>
      </c>
      <c r="B8" s="41"/>
      <c r="C8" s="42" t="s">
        <v>101</v>
      </c>
      <c r="D8" s="43"/>
      <c r="E8" s="43"/>
      <c r="F8" s="44"/>
      <c r="G8" s="41" t="s">
        <v>107</v>
      </c>
      <c r="H8" s="41"/>
      <c r="I8" s="42">
        <v>100655247</v>
      </c>
      <c r="J8" s="44"/>
    </row>
    <row r="9" spans="1:10" ht="12.75">
      <c r="A9" s="31" t="s">
        <v>104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41" t="s">
        <v>1</v>
      </c>
      <c r="B10" s="41"/>
      <c r="C10" s="46" t="s">
        <v>99</v>
      </c>
      <c r="D10" s="46"/>
      <c r="E10" s="46"/>
      <c r="F10" s="46"/>
      <c r="G10" s="41" t="s">
        <v>2</v>
      </c>
      <c r="H10" s="41"/>
      <c r="I10" s="46">
        <v>8021694</v>
      </c>
      <c r="J10" s="46"/>
    </row>
    <row r="11" spans="1:10" ht="12.75">
      <c r="A11" s="41" t="s">
        <v>3</v>
      </c>
      <c r="B11" s="41"/>
      <c r="C11" s="42" t="s">
        <v>100</v>
      </c>
      <c r="D11" s="43"/>
      <c r="E11" s="43"/>
      <c r="F11" s="44"/>
      <c r="G11" s="41" t="s">
        <v>107</v>
      </c>
      <c r="H11" s="41"/>
      <c r="I11" s="42">
        <v>100508941</v>
      </c>
      <c r="J11" s="44"/>
    </row>
    <row r="12" spans="1:10" ht="12.75">
      <c r="A12" s="45" t="s">
        <v>105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 customHeight="1">
      <c r="A13" s="41" t="s">
        <v>1</v>
      </c>
      <c r="B13" s="41"/>
      <c r="C13" s="46" t="s">
        <v>102</v>
      </c>
      <c r="D13" s="46"/>
      <c r="E13" s="46"/>
      <c r="F13" s="46"/>
      <c r="G13" s="41" t="s">
        <v>2</v>
      </c>
      <c r="H13" s="41"/>
      <c r="I13" s="46">
        <v>8021732</v>
      </c>
      <c r="J13" s="46"/>
    </row>
    <row r="14" spans="1:10" ht="12.75" customHeight="1">
      <c r="A14" s="41" t="s">
        <v>3</v>
      </c>
      <c r="B14" s="41"/>
      <c r="C14" s="42" t="s">
        <v>103</v>
      </c>
      <c r="D14" s="43"/>
      <c r="E14" s="43"/>
      <c r="F14" s="44"/>
      <c r="G14" s="41" t="s">
        <v>107</v>
      </c>
      <c r="H14" s="41"/>
      <c r="I14" s="42">
        <v>102071221</v>
      </c>
      <c r="J14" s="44"/>
    </row>
    <row r="15" spans="1:10" ht="18" customHeight="1">
      <c r="A15" s="38" t="s">
        <v>4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39" t="s">
        <v>5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40" t="s">
        <v>6</v>
      </c>
      <c r="B18" s="40"/>
      <c r="C18" s="40"/>
      <c r="D18" s="3" t="s">
        <v>94</v>
      </c>
      <c r="E18" s="3" t="s">
        <v>108</v>
      </c>
      <c r="F18" s="40" t="s">
        <v>7</v>
      </c>
      <c r="G18" s="40"/>
      <c r="H18" s="40"/>
      <c r="I18" s="3" t="s">
        <v>94</v>
      </c>
      <c r="J18" s="3" t="s">
        <v>108</v>
      </c>
    </row>
    <row r="19" spans="1:10" ht="12.75">
      <c r="A19" s="52" t="s">
        <v>8</v>
      </c>
      <c r="B19" s="52"/>
      <c r="C19" s="52"/>
      <c r="D19" s="26">
        <f>SUM(D20:D25)</f>
        <v>2907187</v>
      </c>
      <c r="E19" s="26">
        <f>SUM(E20:E25)</f>
        <v>5269080</v>
      </c>
      <c r="F19" s="52" t="s">
        <v>9</v>
      </c>
      <c r="G19" s="52"/>
      <c r="H19" s="52"/>
      <c r="I19" s="27">
        <f>SUM(I20+I21+I22+I23+I24-I25)</f>
        <v>5411541</v>
      </c>
      <c r="J19" s="27">
        <f>SUM(J20+J21+J22+J23+J24-J25)</f>
        <v>7601966</v>
      </c>
    </row>
    <row r="20" spans="1:10" ht="12.75">
      <c r="A20" s="53" t="s">
        <v>10</v>
      </c>
      <c r="B20" s="52"/>
      <c r="C20" s="52"/>
      <c r="D20" s="26"/>
      <c r="E20" s="26"/>
      <c r="F20" s="56" t="s">
        <v>77</v>
      </c>
      <c r="G20" s="57"/>
      <c r="H20" s="58"/>
      <c r="I20" s="27">
        <v>2969549</v>
      </c>
      <c r="J20" s="27">
        <v>2969549</v>
      </c>
    </row>
    <row r="21" spans="1:10" ht="12.75">
      <c r="A21" s="54" t="s">
        <v>11</v>
      </c>
      <c r="B21" s="54"/>
      <c r="C21" s="54"/>
      <c r="D21" s="26"/>
      <c r="E21" s="26"/>
      <c r="F21" s="55" t="s">
        <v>12</v>
      </c>
      <c r="G21" s="55"/>
      <c r="H21" s="55"/>
      <c r="I21" s="27"/>
      <c r="J21" s="27"/>
    </row>
    <row r="22" spans="1:10" ht="12.75">
      <c r="A22" s="55" t="s">
        <v>13</v>
      </c>
      <c r="B22" s="55"/>
      <c r="C22" s="55"/>
      <c r="D22" s="26">
        <v>139549</v>
      </c>
      <c r="E22" s="26">
        <v>118689</v>
      </c>
      <c r="F22" s="55" t="s">
        <v>14</v>
      </c>
      <c r="G22" s="55"/>
      <c r="H22" s="55"/>
      <c r="I22" s="27">
        <v>46932</v>
      </c>
      <c r="J22" s="27">
        <v>46932</v>
      </c>
    </row>
    <row r="23" spans="1:10" ht="12.75">
      <c r="A23" s="59" t="s">
        <v>59</v>
      </c>
      <c r="B23" s="55"/>
      <c r="C23" s="55"/>
      <c r="D23" s="60">
        <v>2727073</v>
      </c>
      <c r="E23" s="60">
        <v>5035848</v>
      </c>
      <c r="F23" s="55" t="s">
        <v>15</v>
      </c>
      <c r="G23" s="55"/>
      <c r="H23" s="55"/>
      <c r="I23" s="27">
        <v>174594</v>
      </c>
      <c r="J23" s="27">
        <v>1156252</v>
      </c>
    </row>
    <row r="24" spans="1:10" ht="12.75">
      <c r="A24" s="55"/>
      <c r="B24" s="55"/>
      <c r="C24" s="55"/>
      <c r="D24" s="60"/>
      <c r="E24" s="60"/>
      <c r="F24" s="55" t="s">
        <v>60</v>
      </c>
      <c r="G24" s="55"/>
      <c r="H24" s="55"/>
      <c r="I24" s="27">
        <v>2230836</v>
      </c>
      <c r="J24" s="27">
        <v>3441249</v>
      </c>
    </row>
    <row r="25" spans="1:10" ht="12.75">
      <c r="A25" s="53" t="s">
        <v>16</v>
      </c>
      <c r="B25" s="53"/>
      <c r="C25" s="53"/>
      <c r="D25" s="26">
        <v>40565</v>
      </c>
      <c r="E25" s="26">
        <v>114543</v>
      </c>
      <c r="F25" s="55" t="s">
        <v>17</v>
      </c>
      <c r="G25" s="55"/>
      <c r="H25" s="55"/>
      <c r="I25" s="27">
        <v>10370</v>
      </c>
      <c r="J25" s="27">
        <v>12016</v>
      </c>
    </row>
    <row r="26" spans="1:10" ht="12.75">
      <c r="A26" s="52" t="s">
        <v>21</v>
      </c>
      <c r="B26" s="52"/>
      <c r="C26" s="52"/>
      <c r="D26" s="26">
        <f>SUM(D27:D29)</f>
        <v>9179680</v>
      </c>
      <c r="E26" s="26">
        <f>SUM(E27:E29)</f>
        <v>10553956</v>
      </c>
      <c r="F26" s="55" t="s">
        <v>18</v>
      </c>
      <c r="G26" s="55"/>
      <c r="H26" s="55"/>
      <c r="I26" s="27"/>
      <c r="J26" s="27"/>
    </row>
    <row r="27" spans="1:10" ht="12.75" customHeight="1">
      <c r="A27" s="55" t="s">
        <v>23</v>
      </c>
      <c r="B27" s="55"/>
      <c r="C27" s="55"/>
      <c r="D27" s="26">
        <v>4702307</v>
      </c>
      <c r="E27" s="26">
        <v>5202346</v>
      </c>
      <c r="F27" s="61" t="s">
        <v>19</v>
      </c>
      <c r="G27" s="62"/>
      <c r="H27" s="62"/>
      <c r="I27" s="60">
        <f>SUM(I29:I31)</f>
        <v>6741633</v>
      </c>
      <c r="J27" s="60">
        <f>SUM(J29:J31)</f>
        <v>8180384</v>
      </c>
    </row>
    <row r="28" spans="1:10" ht="46.5" customHeight="1">
      <c r="A28" s="63" t="s">
        <v>61</v>
      </c>
      <c r="B28" s="64"/>
      <c r="C28" s="64"/>
      <c r="D28" s="26">
        <v>112144</v>
      </c>
      <c r="E28" s="26">
        <v>315</v>
      </c>
      <c r="F28" s="62"/>
      <c r="G28" s="62"/>
      <c r="H28" s="62"/>
      <c r="I28" s="60"/>
      <c r="J28" s="60"/>
    </row>
    <row r="29" spans="1:10" ht="12.75">
      <c r="A29" s="55" t="s">
        <v>62</v>
      </c>
      <c r="B29" s="55"/>
      <c r="C29" s="55"/>
      <c r="D29" s="26">
        <v>4365229</v>
      </c>
      <c r="E29" s="26">
        <v>5351295</v>
      </c>
      <c r="F29" s="53" t="s">
        <v>20</v>
      </c>
      <c r="G29" s="53"/>
      <c r="H29" s="53"/>
      <c r="I29" s="27">
        <v>9430</v>
      </c>
      <c r="J29" s="27">
        <v>10092</v>
      </c>
    </row>
    <row r="30" spans="1:10" ht="12.75">
      <c r="A30" s="53" t="s">
        <v>25</v>
      </c>
      <c r="B30" s="53"/>
      <c r="C30" s="53"/>
      <c r="D30" s="26">
        <v>66307</v>
      </c>
      <c r="E30" s="26">
        <v>66209</v>
      </c>
      <c r="F30" s="53" t="s">
        <v>22</v>
      </c>
      <c r="G30" s="53"/>
      <c r="H30" s="53"/>
      <c r="I30" s="27">
        <v>2904768</v>
      </c>
      <c r="J30" s="27">
        <v>1352740</v>
      </c>
    </row>
    <row r="31" spans="1:10" ht="12.75">
      <c r="A31" s="52" t="s">
        <v>26</v>
      </c>
      <c r="B31" s="52"/>
      <c r="C31" s="52"/>
      <c r="D31" s="26">
        <f>SUM(D19+D26+D30)</f>
        <v>12153174</v>
      </c>
      <c r="E31" s="26">
        <f>SUM(E19+E26+E30)</f>
        <v>15889245</v>
      </c>
      <c r="F31" s="55" t="s">
        <v>24</v>
      </c>
      <c r="G31" s="55"/>
      <c r="H31" s="55"/>
      <c r="I31" s="27">
        <v>3827435</v>
      </c>
      <c r="J31" s="27">
        <v>6817552</v>
      </c>
    </row>
    <row r="32" spans="1:10" ht="12.75">
      <c r="A32" s="52" t="s">
        <v>63</v>
      </c>
      <c r="B32" s="52"/>
      <c r="C32" s="52"/>
      <c r="D32" s="26"/>
      <c r="E32" s="26"/>
      <c r="F32" s="55" t="s">
        <v>27</v>
      </c>
      <c r="G32" s="55"/>
      <c r="H32" s="55"/>
      <c r="I32" s="27"/>
      <c r="J32" s="27">
        <v>106895</v>
      </c>
    </row>
    <row r="33" spans="1:10" ht="12.75">
      <c r="A33" s="65" t="s">
        <v>29</v>
      </c>
      <c r="B33" s="65"/>
      <c r="C33" s="65"/>
      <c r="D33" s="26">
        <v>12153174</v>
      </c>
      <c r="E33" s="26">
        <v>15889245</v>
      </c>
      <c r="F33" s="66" t="s">
        <v>28</v>
      </c>
      <c r="G33" s="66"/>
      <c r="H33" s="66"/>
      <c r="I33" s="60">
        <f>SUM(I19+I27+I32)</f>
        <v>12153174</v>
      </c>
      <c r="J33" s="60">
        <f>SUM(J19+J27+J32)</f>
        <v>15889245</v>
      </c>
    </row>
    <row r="34" spans="1:10" ht="12.75">
      <c r="A34" s="65" t="s">
        <v>30</v>
      </c>
      <c r="B34" s="65"/>
      <c r="C34" s="65"/>
      <c r="D34" s="26">
        <v>1501526</v>
      </c>
      <c r="E34" s="26">
        <v>1526831</v>
      </c>
      <c r="F34" s="66"/>
      <c r="G34" s="66"/>
      <c r="H34" s="66"/>
      <c r="I34" s="60"/>
      <c r="J34" s="60"/>
    </row>
    <row r="35" spans="6:10" ht="12.75">
      <c r="F35" s="67" t="s">
        <v>31</v>
      </c>
      <c r="G35" s="68"/>
      <c r="H35" s="68"/>
      <c r="I35" s="28">
        <v>1501526</v>
      </c>
      <c r="J35" s="28">
        <v>1526831</v>
      </c>
    </row>
    <row r="36" ht="8.25" customHeight="1"/>
    <row r="37" spans="1:10" ht="8.25" customHeight="1">
      <c r="A37" s="69" t="s">
        <v>64</v>
      </c>
      <c r="B37" s="70"/>
      <c r="C37" s="70"/>
      <c r="D37" s="70"/>
      <c r="E37" s="70"/>
      <c r="F37" s="70" t="s">
        <v>32</v>
      </c>
      <c r="G37" s="70"/>
      <c r="H37" s="70"/>
      <c r="I37" s="70"/>
      <c r="J37" s="70"/>
    </row>
    <row r="38" spans="1:10" ht="9.75" customHeight="1">
      <c r="A38" s="71"/>
      <c r="B38" s="71"/>
      <c r="C38" s="71"/>
      <c r="D38" s="71"/>
      <c r="E38" s="71"/>
      <c r="F38" s="70"/>
      <c r="G38" s="70"/>
      <c r="H38" s="70"/>
      <c r="I38" s="70"/>
      <c r="J38" s="70"/>
    </row>
    <row r="39" spans="1:10" ht="12.75" customHeight="1">
      <c r="A39" s="72" t="s">
        <v>58</v>
      </c>
      <c r="B39" s="72"/>
      <c r="C39" s="72"/>
      <c r="D39" s="73" t="s">
        <v>94</v>
      </c>
      <c r="E39" s="73" t="s">
        <v>108</v>
      </c>
      <c r="F39" s="74" t="s">
        <v>33</v>
      </c>
      <c r="G39" s="52"/>
      <c r="H39" s="52"/>
      <c r="I39" s="73" t="s">
        <v>94</v>
      </c>
      <c r="J39" s="73" t="s">
        <v>108</v>
      </c>
    </row>
    <row r="40" spans="1:10" ht="12.75">
      <c r="A40" s="72"/>
      <c r="B40" s="72"/>
      <c r="C40" s="72"/>
      <c r="D40" s="73"/>
      <c r="E40" s="73"/>
      <c r="F40" s="52"/>
      <c r="G40" s="52"/>
      <c r="H40" s="52"/>
      <c r="I40" s="73"/>
      <c r="J40" s="73"/>
    </row>
    <row r="41" spans="1:10" ht="12.75">
      <c r="A41" s="72"/>
      <c r="B41" s="72"/>
      <c r="C41" s="72"/>
      <c r="D41" s="73"/>
      <c r="E41" s="73"/>
      <c r="F41" s="55" t="s">
        <v>34</v>
      </c>
      <c r="G41" s="55"/>
      <c r="H41" s="55"/>
      <c r="I41" s="27">
        <v>9398012</v>
      </c>
      <c r="J41" s="27">
        <v>12512863</v>
      </c>
    </row>
    <row r="42" spans="1:10" ht="12.75">
      <c r="A42" s="55" t="s">
        <v>35</v>
      </c>
      <c r="B42" s="55"/>
      <c r="C42" s="55"/>
      <c r="D42" s="26">
        <v>11892792</v>
      </c>
      <c r="E42" s="26">
        <v>17022830</v>
      </c>
      <c r="F42" s="55" t="s">
        <v>38</v>
      </c>
      <c r="G42" s="55"/>
      <c r="H42" s="55"/>
      <c r="I42" s="27">
        <v>8932011</v>
      </c>
      <c r="J42" s="27">
        <v>11172202</v>
      </c>
    </row>
    <row r="43" spans="1:10" ht="12.75">
      <c r="A43" s="55" t="s">
        <v>36</v>
      </c>
      <c r="B43" s="55"/>
      <c r="C43" s="55"/>
      <c r="D43" s="26">
        <v>12986348</v>
      </c>
      <c r="E43" s="26">
        <v>17220765</v>
      </c>
      <c r="F43" s="55" t="s">
        <v>65</v>
      </c>
      <c r="G43" s="55"/>
      <c r="H43" s="55"/>
      <c r="I43" s="27">
        <f>I41-I42</f>
        <v>466001</v>
      </c>
      <c r="J43" s="27">
        <v>1340661</v>
      </c>
    </row>
    <row r="44" spans="1:10" ht="12.75">
      <c r="A44" s="75" t="s">
        <v>37</v>
      </c>
      <c r="B44" s="75"/>
      <c r="C44" s="75"/>
      <c r="D44" s="26">
        <f>D42-D43</f>
        <v>-1093556</v>
      </c>
      <c r="E44" s="26">
        <f>E42-E43</f>
        <v>-197935</v>
      </c>
      <c r="F44" s="55" t="s">
        <v>42</v>
      </c>
      <c r="G44" s="55"/>
      <c r="H44" s="55"/>
      <c r="I44" s="27">
        <v>160272</v>
      </c>
      <c r="J44" s="27">
        <v>1199258</v>
      </c>
    </row>
    <row r="45" spans="1:10" ht="12.75">
      <c r="A45" s="74" t="s">
        <v>66</v>
      </c>
      <c r="B45" s="74"/>
      <c r="C45" s="74"/>
      <c r="D45" s="76"/>
      <c r="E45" s="76"/>
      <c r="F45" s="55" t="s">
        <v>44</v>
      </c>
      <c r="G45" s="55"/>
      <c r="H45" s="55"/>
      <c r="I45" s="27">
        <v>412904</v>
      </c>
      <c r="J45" s="27">
        <v>1573906</v>
      </c>
    </row>
    <row r="46" spans="1:10" ht="12.75" customHeight="1">
      <c r="A46" s="74"/>
      <c r="B46" s="74"/>
      <c r="C46" s="74"/>
      <c r="D46" s="76"/>
      <c r="E46" s="76"/>
      <c r="F46" s="77" t="s">
        <v>45</v>
      </c>
      <c r="G46" s="77"/>
      <c r="H46" s="77"/>
      <c r="I46" s="27">
        <v>267707</v>
      </c>
      <c r="J46" s="27">
        <v>698627</v>
      </c>
    </row>
    <row r="47" spans="1:10" ht="25.5" customHeight="1">
      <c r="A47" s="59" t="s">
        <v>39</v>
      </c>
      <c r="B47" s="59"/>
      <c r="C47" s="59"/>
      <c r="D47" s="26">
        <v>53677</v>
      </c>
      <c r="E47" s="26">
        <v>153577</v>
      </c>
      <c r="F47" s="77" t="s">
        <v>47</v>
      </c>
      <c r="G47" s="74"/>
      <c r="H47" s="74"/>
      <c r="I47" s="27">
        <v>220102</v>
      </c>
      <c r="J47" s="27">
        <v>501318</v>
      </c>
    </row>
    <row r="48" spans="1:10" ht="24.75" customHeight="1">
      <c r="A48" s="59" t="s">
        <v>40</v>
      </c>
      <c r="B48" s="59"/>
      <c r="C48" s="59"/>
      <c r="D48" s="26">
        <v>425662</v>
      </c>
      <c r="E48" s="26">
        <v>1531578</v>
      </c>
      <c r="F48" s="59" t="s">
        <v>73</v>
      </c>
      <c r="G48" s="55"/>
      <c r="H48" s="55"/>
      <c r="I48" s="27">
        <f>I43+I44-I45+I46-I47</f>
        <v>260974</v>
      </c>
      <c r="J48" s="27">
        <v>1163322</v>
      </c>
    </row>
    <row r="49" spans="1:10" ht="26.25" customHeight="1">
      <c r="A49" s="55" t="s">
        <v>37</v>
      </c>
      <c r="B49" s="55"/>
      <c r="C49" s="55"/>
      <c r="D49" s="26">
        <f>D47-D48</f>
        <v>-371985</v>
      </c>
      <c r="E49" s="26">
        <f>E47-E48</f>
        <v>-1378001</v>
      </c>
      <c r="F49" s="78" t="s">
        <v>67</v>
      </c>
      <c r="G49" s="79"/>
      <c r="H49" s="80"/>
      <c r="I49" s="29"/>
      <c r="J49" s="29"/>
    </row>
    <row r="50" spans="1:10" ht="12.75" customHeight="1">
      <c r="A50" s="74" t="s">
        <v>68</v>
      </c>
      <c r="B50" s="74"/>
      <c r="C50" s="74"/>
      <c r="D50" s="76"/>
      <c r="E50" s="76"/>
      <c r="F50" s="74" t="s">
        <v>51</v>
      </c>
      <c r="G50" s="74"/>
      <c r="H50" s="74"/>
      <c r="I50" s="81">
        <v>260974</v>
      </c>
      <c r="J50" s="81">
        <v>1163322</v>
      </c>
    </row>
    <row r="51" spans="1:10" ht="12.75">
      <c r="A51" s="74"/>
      <c r="B51" s="74"/>
      <c r="C51" s="74"/>
      <c r="D51" s="76"/>
      <c r="E51" s="76"/>
      <c r="F51" s="74"/>
      <c r="G51" s="74"/>
      <c r="H51" s="74"/>
      <c r="I51" s="81"/>
      <c r="J51" s="81"/>
    </row>
    <row r="52" spans="1:10" ht="24.75" customHeight="1">
      <c r="A52" s="59" t="s">
        <v>41</v>
      </c>
      <c r="B52" s="59"/>
      <c r="C52" s="59"/>
      <c r="D52" s="26">
        <v>1739115</v>
      </c>
      <c r="E52" s="26">
        <v>1477341</v>
      </c>
      <c r="F52" s="65" t="s">
        <v>53</v>
      </c>
      <c r="G52" s="65"/>
      <c r="H52" s="65"/>
      <c r="I52" s="27">
        <f>15062-66307</f>
        <v>-51245</v>
      </c>
      <c r="J52" s="27">
        <f>70810-18511</f>
        <v>52299</v>
      </c>
    </row>
    <row r="53" spans="1:10" ht="28.5" customHeight="1">
      <c r="A53" s="59" t="s">
        <v>43</v>
      </c>
      <c r="B53" s="59"/>
      <c r="C53" s="59"/>
      <c r="D53" s="26">
        <v>26992</v>
      </c>
      <c r="E53" s="26">
        <v>27337</v>
      </c>
      <c r="F53" s="82" t="s">
        <v>69</v>
      </c>
      <c r="G53" s="83"/>
      <c r="H53" s="83"/>
      <c r="I53" s="27"/>
      <c r="J53" s="27"/>
    </row>
    <row r="54" spans="1:10" ht="16.5" customHeight="1">
      <c r="A54" s="55" t="s">
        <v>37</v>
      </c>
      <c r="B54" s="55"/>
      <c r="C54" s="55"/>
      <c r="D54" s="26">
        <f>D52-D53</f>
        <v>1712123</v>
      </c>
      <c r="E54" s="26">
        <f>E52-E53</f>
        <v>1450004</v>
      </c>
      <c r="F54" s="83" t="s">
        <v>70</v>
      </c>
      <c r="G54" s="83"/>
      <c r="H54" s="83"/>
      <c r="I54" s="27">
        <f>I50-I52</f>
        <v>312219</v>
      </c>
      <c r="J54" s="27">
        <f>J50-J52</f>
        <v>1111023</v>
      </c>
    </row>
    <row r="55" spans="1:10" ht="34.5" customHeight="1">
      <c r="A55" s="66" t="s">
        <v>46</v>
      </c>
      <c r="B55" s="66"/>
      <c r="C55" s="66"/>
      <c r="D55" s="26">
        <f>D42+D47+D52</f>
        <v>13685584</v>
      </c>
      <c r="E55" s="26">
        <f>E42+E47+E52</f>
        <v>18653748</v>
      </c>
      <c r="F55" s="82" t="s">
        <v>74</v>
      </c>
      <c r="G55" s="83"/>
      <c r="H55" s="83"/>
      <c r="I55" s="27">
        <v>22705</v>
      </c>
      <c r="J55" s="27">
        <v>25904</v>
      </c>
    </row>
    <row r="56" spans="1:10" ht="35.25" customHeight="1">
      <c r="A56" s="66" t="s">
        <v>48</v>
      </c>
      <c r="B56" s="66"/>
      <c r="C56" s="66"/>
      <c r="D56" s="26">
        <f>D43+D48+D53</f>
        <v>13439002</v>
      </c>
      <c r="E56" s="26">
        <f>E43+E48+E53</f>
        <v>18779680</v>
      </c>
      <c r="F56" s="61" t="s">
        <v>71</v>
      </c>
      <c r="G56" s="65"/>
      <c r="H56" s="65"/>
      <c r="I56" s="27">
        <v>289514</v>
      </c>
      <c r="J56" s="27">
        <v>1085119</v>
      </c>
    </row>
    <row r="57" spans="1:10" ht="18" customHeight="1">
      <c r="A57" s="52" t="s">
        <v>49</v>
      </c>
      <c r="B57" s="52"/>
      <c r="C57" s="52"/>
      <c r="D57" s="26">
        <f>D55-D56</f>
        <v>246582</v>
      </c>
      <c r="E57" s="26">
        <f>E55-E56</f>
        <v>-125932</v>
      </c>
      <c r="F57" s="65" t="s">
        <v>72</v>
      </c>
      <c r="G57" s="65"/>
      <c r="H57" s="65"/>
      <c r="I57" s="27"/>
      <c r="J57" s="27"/>
    </row>
    <row r="58" spans="1:10" ht="15" customHeight="1">
      <c r="A58" s="74" t="s">
        <v>50</v>
      </c>
      <c r="B58" s="74"/>
      <c r="C58" s="74"/>
      <c r="D58" s="76"/>
      <c r="E58" s="76">
        <v>244763</v>
      </c>
      <c r="F58" s="65" t="s">
        <v>55</v>
      </c>
      <c r="G58" s="65"/>
      <c r="H58" s="65"/>
      <c r="I58" s="27">
        <v>1145</v>
      </c>
      <c r="J58" s="27">
        <v>4044</v>
      </c>
    </row>
    <row r="59" spans="1:10" ht="28.5" customHeight="1">
      <c r="A59" s="74"/>
      <c r="B59" s="74"/>
      <c r="C59" s="74"/>
      <c r="D59" s="76"/>
      <c r="E59" s="76"/>
      <c r="F59" s="61" t="s">
        <v>56</v>
      </c>
      <c r="G59" s="65"/>
      <c r="H59" s="65"/>
      <c r="I59" s="27"/>
      <c r="J59" s="27"/>
    </row>
    <row r="60" spans="1:10" ht="21" customHeight="1">
      <c r="A60" s="74" t="s">
        <v>52</v>
      </c>
      <c r="B60" s="74"/>
      <c r="C60" s="74"/>
      <c r="D60" s="76">
        <f>3382-5201</f>
        <v>-1819</v>
      </c>
      <c r="E60" s="76">
        <f>17014-8206</f>
        <v>8808</v>
      </c>
      <c r="F60" s="92"/>
      <c r="G60" s="93"/>
      <c r="H60" s="93"/>
      <c r="I60" s="11"/>
      <c r="J60" s="11"/>
    </row>
    <row r="61" spans="1:5" ht="16.5" customHeight="1">
      <c r="A61" s="74"/>
      <c r="B61" s="74"/>
      <c r="C61" s="74"/>
      <c r="D61" s="76"/>
      <c r="E61" s="76"/>
    </row>
    <row r="62" spans="1:5" ht="11.25" customHeight="1">
      <c r="A62" s="74" t="s">
        <v>54</v>
      </c>
      <c r="B62" s="74"/>
      <c r="C62" s="74"/>
      <c r="D62" s="76">
        <f>D57+D60</f>
        <v>244763</v>
      </c>
      <c r="E62" s="76">
        <f>E57+E60+E58</f>
        <v>127639</v>
      </c>
    </row>
    <row r="63" spans="1:5" ht="12.75">
      <c r="A63" s="74"/>
      <c r="B63" s="74"/>
      <c r="C63" s="74"/>
      <c r="D63" s="76"/>
      <c r="E63" s="76"/>
    </row>
    <row r="64" ht="9" customHeight="1"/>
    <row r="65" spans="1:10" ht="7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ht="4.5" customHeight="1"/>
    <row r="67" spans="1:10" ht="12" customHeight="1">
      <c r="A67" s="20"/>
      <c r="B67" s="21"/>
      <c r="C67" s="100" t="s">
        <v>94</v>
      </c>
      <c r="D67" s="101"/>
      <c r="E67" s="101"/>
      <c r="F67" s="102"/>
      <c r="G67" s="100" t="s">
        <v>108</v>
      </c>
      <c r="H67" s="101"/>
      <c r="I67" s="101"/>
      <c r="J67" s="102"/>
    </row>
    <row r="68" spans="1:10" ht="27.75" customHeight="1" hidden="1">
      <c r="A68" s="22"/>
      <c r="B68" s="23"/>
      <c r="C68" s="17"/>
      <c r="D68" s="18"/>
      <c r="E68" s="18"/>
      <c r="F68" s="19"/>
      <c r="G68" s="17"/>
      <c r="H68" s="18"/>
      <c r="I68" s="18"/>
      <c r="J68" s="19"/>
    </row>
    <row r="69" spans="1:10" ht="27.75" customHeight="1">
      <c r="A69" s="24"/>
      <c r="B69" s="25"/>
      <c r="C69" s="13" t="s">
        <v>78</v>
      </c>
      <c r="D69" s="13" t="s">
        <v>79</v>
      </c>
      <c r="E69" s="13" t="s">
        <v>80</v>
      </c>
      <c r="F69" s="13" t="s">
        <v>81</v>
      </c>
      <c r="G69" s="13" t="s">
        <v>78</v>
      </c>
      <c r="H69" s="13" t="s">
        <v>79</v>
      </c>
      <c r="I69" s="13" t="s">
        <v>80</v>
      </c>
      <c r="J69" s="13" t="s">
        <v>81</v>
      </c>
    </row>
    <row r="70" spans="1:10" ht="21.75" customHeight="1">
      <c r="A70" s="15" t="s">
        <v>82</v>
      </c>
      <c r="B70" s="15"/>
      <c r="C70" s="5"/>
      <c r="D70" s="36">
        <v>3014183</v>
      </c>
      <c r="E70" s="36">
        <v>44634</v>
      </c>
      <c r="F70" s="36">
        <f>SUM(D70-E70)</f>
        <v>2969549</v>
      </c>
      <c r="G70" s="36">
        <v>2969549</v>
      </c>
      <c r="H70" s="36"/>
      <c r="I70" s="36"/>
      <c r="J70" s="36">
        <f>G70+H70-I70</f>
        <v>2969549</v>
      </c>
    </row>
    <row r="71" spans="1:10" ht="21.75" customHeight="1">
      <c r="A71" s="15" t="s">
        <v>83</v>
      </c>
      <c r="B71" s="15"/>
      <c r="C71" s="5"/>
      <c r="D71" s="36">
        <v>10375</v>
      </c>
      <c r="E71" s="36">
        <v>10375</v>
      </c>
      <c r="F71" s="36">
        <v>0</v>
      </c>
      <c r="G71" s="36">
        <v>0</v>
      </c>
      <c r="H71" s="36"/>
      <c r="I71" s="36"/>
      <c r="J71" s="36">
        <f aca="true" t="shared" si="0" ref="J71:J79">G71+H71-I71</f>
        <v>0</v>
      </c>
    </row>
    <row r="72" spans="1:10" ht="30" customHeight="1">
      <c r="A72" s="15" t="s">
        <v>84</v>
      </c>
      <c r="B72" s="15"/>
      <c r="C72" s="4"/>
      <c r="D72" s="37"/>
      <c r="E72" s="37"/>
      <c r="F72" s="37"/>
      <c r="G72" s="37"/>
      <c r="H72" s="37"/>
      <c r="I72" s="37"/>
      <c r="J72" s="36">
        <f t="shared" si="0"/>
        <v>0</v>
      </c>
    </row>
    <row r="73" spans="1:10" ht="21.75" customHeight="1">
      <c r="A73" s="15" t="s">
        <v>85</v>
      </c>
      <c r="B73" s="15"/>
      <c r="C73" s="4"/>
      <c r="D73" s="35">
        <v>27786</v>
      </c>
      <c r="E73" s="35"/>
      <c r="F73" s="35">
        <v>27786</v>
      </c>
      <c r="G73" s="35">
        <v>27786</v>
      </c>
      <c r="H73" s="37"/>
      <c r="I73" s="37"/>
      <c r="J73" s="36">
        <f t="shared" si="0"/>
        <v>27786</v>
      </c>
    </row>
    <row r="74" spans="1:10" ht="21.75" customHeight="1">
      <c r="A74" s="15" t="s">
        <v>86</v>
      </c>
      <c r="B74" s="15"/>
      <c r="C74" s="4"/>
      <c r="D74" s="35">
        <v>19146</v>
      </c>
      <c r="E74" s="35"/>
      <c r="F74" s="35">
        <v>19146</v>
      </c>
      <c r="G74" s="35">
        <v>19146</v>
      </c>
      <c r="H74" s="37"/>
      <c r="I74" s="37"/>
      <c r="J74" s="36">
        <f t="shared" si="0"/>
        <v>19146</v>
      </c>
    </row>
    <row r="75" spans="1:10" ht="21.75" customHeight="1">
      <c r="A75" s="15" t="s">
        <v>87</v>
      </c>
      <c r="B75" s="15"/>
      <c r="C75" s="4"/>
      <c r="D75" s="35">
        <v>185167</v>
      </c>
      <c r="E75" s="35">
        <v>10573</v>
      </c>
      <c r="F75" s="35">
        <f>SUM(D75-E75)</f>
        <v>174594</v>
      </c>
      <c r="G75" s="35">
        <v>174594</v>
      </c>
      <c r="H75" s="35">
        <v>1128654</v>
      </c>
      <c r="I75" s="35">
        <v>146996</v>
      </c>
      <c r="J75" s="36">
        <f t="shared" si="0"/>
        <v>1156252</v>
      </c>
    </row>
    <row r="76" spans="1:10" ht="21.75" customHeight="1">
      <c r="A76" s="15" t="s">
        <v>88</v>
      </c>
      <c r="B76" s="15"/>
      <c r="C76" s="4"/>
      <c r="D76" s="35">
        <v>2279883</v>
      </c>
      <c r="E76" s="35">
        <v>49047</v>
      </c>
      <c r="F76" s="35">
        <f>SUM(D76-E76)</f>
        <v>2230836</v>
      </c>
      <c r="G76" s="35">
        <v>2230836</v>
      </c>
      <c r="H76" s="35">
        <v>1261290</v>
      </c>
      <c r="I76" s="35">
        <v>50877</v>
      </c>
      <c r="J76" s="36">
        <f t="shared" si="0"/>
        <v>3441249</v>
      </c>
    </row>
    <row r="77" spans="1:10" ht="21.75" customHeight="1">
      <c r="A77" s="15" t="s">
        <v>89</v>
      </c>
      <c r="B77" s="15"/>
      <c r="C77" s="4"/>
      <c r="D77" s="35">
        <v>65379</v>
      </c>
      <c r="E77" s="35">
        <v>55009</v>
      </c>
      <c r="F77" s="35">
        <f>SUM(D77-E77)</f>
        <v>10370</v>
      </c>
      <c r="G77" s="35">
        <v>10370</v>
      </c>
      <c r="H77" s="35">
        <v>2386</v>
      </c>
      <c r="I77" s="35">
        <v>740</v>
      </c>
      <c r="J77" s="36">
        <f t="shared" si="0"/>
        <v>12016</v>
      </c>
    </row>
    <row r="78" spans="1:10" ht="21.75" customHeight="1">
      <c r="A78" s="16" t="s">
        <v>90</v>
      </c>
      <c r="B78" s="16"/>
      <c r="C78" s="4"/>
      <c r="D78" s="35"/>
      <c r="E78" s="35"/>
      <c r="F78" s="35"/>
      <c r="G78" s="35"/>
      <c r="H78" s="37"/>
      <c r="I78" s="37"/>
      <c r="J78" s="36">
        <f t="shared" si="0"/>
        <v>0</v>
      </c>
    </row>
    <row r="79" spans="1:12" ht="21.75" customHeight="1">
      <c r="A79" s="16" t="s">
        <v>91</v>
      </c>
      <c r="B79" s="16"/>
      <c r="C79" s="4"/>
      <c r="D79" s="35">
        <f>SUM(D70+D71+D73+D74+D75+D76-D77)</f>
        <v>5471161</v>
      </c>
      <c r="E79" s="35">
        <f>SUM(E70+E71+E73+E74+E75+E76-E77)</f>
        <v>59620</v>
      </c>
      <c r="F79" s="35">
        <f>SUM(F70+F71+F73+F74+F75+F76-F77)</f>
        <v>5411541</v>
      </c>
      <c r="G79" s="35">
        <v>5411541</v>
      </c>
      <c r="H79" s="35">
        <f>SUM(H70+H71+H73+H74+H75+H76-H77)</f>
        <v>2387558</v>
      </c>
      <c r="I79" s="35">
        <f>SUM(I70+I71+I73+I74+I75+I76-I77)</f>
        <v>197133</v>
      </c>
      <c r="J79" s="36">
        <f t="shared" si="0"/>
        <v>7601966</v>
      </c>
      <c r="L79" s="30"/>
    </row>
    <row r="80" spans="1:10" ht="31.5" customHeight="1">
      <c r="A80" s="16" t="s">
        <v>93</v>
      </c>
      <c r="B80" s="16"/>
      <c r="C80" s="4"/>
      <c r="D80" s="28"/>
      <c r="E80" s="28"/>
      <c r="F80" s="28"/>
      <c r="G80" s="4"/>
      <c r="H80" s="28"/>
      <c r="I80" s="28"/>
      <c r="J80" s="28"/>
    </row>
    <row r="81" spans="1:10" ht="20.25" customHeight="1">
      <c r="A81" s="32"/>
      <c r="B81" s="14"/>
      <c r="C81" s="8"/>
      <c r="D81" s="8"/>
      <c r="E81" s="8"/>
      <c r="F81" s="8"/>
      <c r="G81" s="8"/>
      <c r="H81" s="8"/>
      <c r="I81" s="8"/>
      <c r="J81" s="8"/>
    </row>
    <row r="82" spans="1:10" ht="181.5" customHeight="1">
      <c r="A82" s="96" t="s">
        <v>112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84" customHeight="1">
      <c r="A83" s="103" t="s">
        <v>111</v>
      </c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39" customHeight="1">
      <c r="A84" s="98" t="s">
        <v>92</v>
      </c>
      <c r="B84" s="99"/>
      <c r="C84" s="99"/>
      <c r="D84" s="99"/>
      <c r="E84" s="99"/>
      <c r="F84" s="99"/>
      <c r="G84" s="99"/>
      <c r="H84" s="99"/>
      <c r="I84" s="99"/>
      <c r="J84" s="99"/>
    </row>
    <row r="85" spans="1:10" ht="4.5" customHeight="1">
      <c r="A85" s="33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4.5" customHeight="1">
      <c r="A86" s="94" t="s">
        <v>97</v>
      </c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3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6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6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ht="6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spans="1:10" ht="3.7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</row>
    <row r="92" spans="1:10" ht="2.25" customHeight="1">
      <c r="A92" s="95"/>
      <c r="B92" s="95"/>
      <c r="C92" s="95"/>
      <c r="D92" s="95"/>
      <c r="E92" s="95"/>
      <c r="F92" s="95"/>
      <c r="G92" s="95"/>
      <c r="H92" s="95"/>
      <c r="I92" s="95"/>
      <c r="J92" s="95"/>
    </row>
    <row r="93" spans="1:10" ht="10.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24.75" customHeight="1">
      <c r="A94" s="84" t="s">
        <v>76</v>
      </c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2.75" customHeight="1">
      <c r="A95" s="86" t="s">
        <v>110</v>
      </c>
      <c r="B95" s="87"/>
      <c r="C95" s="87"/>
      <c r="D95" s="87"/>
      <c r="E95" s="87"/>
      <c r="F95" s="87"/>
      <c r="G95" s="87"/>
      <c r="H95" s="87"/>
      <c r="I95" s="87"/>
      <c r="J95" s="87"/>
    </row>
    <row r="96" spans="1:10" ht="14.2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</row>
    <row r="97" spans="1:10" ht="7.5" customHeight="1">
      <c r="A97" s="88"/>
      <c r="B97" s="89"/>
      <c r="C97" s="89"/>
      <c r="D97" s="89"/>
      <c r="E97" s="89"/>
      <c r="F97" s="89"/>
      <c r="G97" s="89"/>
      <c r="H97" s="89"/>
      <c r="I97" s="89"/>
      <c r="J97" s="89"/>
    </row>
    <row r="98" spans="1:10" ht="8.2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ht="6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2"/>
      <c r="B101" s="2"/>
      <c r="C101" s="2"/>
      <c r="D101" s="2"/>
      <c r="E101" s="7"/>
      <c r="F101" s="2"/>
      <c r="G101" s="50" t="s">
        <v>57</v>
      </c>
      <c r="H101" s="90"/>
      <c r="I101" s="90"/>
      <c r="J101" s="90"/>
    </row>
    <row r="102" spans="1:10" ht="21.75" customHeight="1">
      <c r="A102" s="2"/>
      <c r="B102" s="2"/>
      <c r="C102" s="2"/>
      <c r="D102" s="2"/>
      <c r="E102" s="7"/>
      <c r="F102" s="2"/>
      <c r="G102" s="91"/>
      <c r="H102" s="91"/>
      <c r="I102" s="91"/>
      <c r="J102" s="91"/>
    </row>
    <row r="103" spans="1:10" ht="12.75">
      <c r="A103" s="2"/>
      <c r="B103" s="2"/>
      <c r="C103" s="2"/>
      <c r="D103" s="2"/>
      <c r="E103" s="7"/>
      <c r="F103" s="2"/>
      <c r="G103" s="49" t="s">
        <v>106</v>
      </c>
      <c r="H103" s="49"/>
      <c r="I103" s="49"/>
      <c r="J103" s="49"/>
    </row>
    <row r="104" spans="1:10" ht="9" customHeight="1">
      <c r="A104" s="2"/>
      <c r="B104" s="2"/>
      <c r="C104" s="2"/>
      <c r="D104" s="2"/>
      <c r="E104" s="7"/>
      <c r="F104" s="2"/>
      <c r="G104" s="1"/>
      <c r="H104" s="1"/>
      <c r="I104" s="1"/>
      <c r="J104" s="1"/>
    </row>
  </sheetData>
  <sheetProtection/>
  <mergeCells count="139">
    <mergeCell ref="A65:J65"/>
    <mergeCell ref="A86:J92"/>
    <mergeCell ref="A82:J82"/>
    <mergeCell ref="A84:J84"/>
    <mergeCell ref="C67:F67"/>
    <mergeCell ref="G67:J67"/>
    <mergeCell ref="A83:J83"/>
    <mergeCell ref="D60:D61"/>
    <mergeCell ref="E60:E61"/>
    <mergeCell ref="F60:H60"/>
    <mergeCell ref="A62:C63"/>
    <mergeCell ref="D62:D63"/>
    <mergeCell ref="E62:E63"/>
    <mergeCell ref="A60:C61"/>
    <mergeCell ref="G103:J103"/>
    <mergeCell ref="A94:J94"/>
    <mergeCell ref="A95:J96"/>
    <mergeCell ref="A97:J99"/>
    <mergeCell ref="G101:J101"/>
    <mergeCell ref="G102:J102"/>
    <mergeCell ref="A57:C57"/>
    <mergeCell ref="F57:H57"/>
    <mergeCell ref="A58:C59"/>
    <mergeCell ref="D58:D59"/>
    <mergeCell ref="E58:E59"/>
    <mergeCell ref="F58:H58"/>
    <mergeCell ref="F59:H59"/>
    <mergeCell ref="A54:C54"/>
    <mergeCell ref="F54:H54"/>
    <mergeCell ref="A55:C55"/>
    <mergeCell ref="F55:H55"/>
    <mergeCell ref="A56:C56"/>
    <mergeCell ref="F56:H56"/>
    <mergeCell ref="I50:I51"/>
    <mergeCell ref="J50:J51"/>
    <mergeCell ref="A52:C52"/>
    <mergeCell ref="F52:H52"/>
    <mergeCell ref="A53:C53"/>
    <mergeCell ref="F53:H53"/>
    <mergeCell ref="A48:C48"/>
    <mergeCell ref="F48:H48"/>
    <mergeCell ref="A49:C49"/>
    <mergeCell ref="F49:H49"/>
    <mergeCell ref="A50:C51"/>
    <mergeCell ref="D50:D51"/>
    <mergeCell ref="E50:E51"/>
    <mergeCell ref="F50:H51"/>
    <mergeCell ref="A45:C46"/>
    <mergeCell ref="D45:D46"/>
    <mergeCell ref="E45:E46"/>
    <mergeCell ref="F45:H45"/>
    <mergeCell ref="F46:H46"/>
    <mergeCell ref="A47:C47"/>
    <mergeCell ref="F47:H47"/>
    <mergeCell ref="A42:C42"/>
    <mergeCell ref="F42:H42"/>
    <mergeCell ref="A43:C43"/>
    <mergeCell ref="F43:H43"/>
    <mergeCell ref="A44:C44"/>
    <mergeCell ref="F44:H44"/>
    <mergeCell ref="A39:C41"/>
    <mergeCell ref="D39:D41"/>
    <mergeCell ref="E39:E41"/>
    <mergeCell ref="F39:H40"/>
    <mergeCell ref="I39:I40"/>
    <mergeCell ref="J39:J40"/>
    <mergeCell ref="F41:H41"/>
    <mergeCell ref="I33:I34"/>
    <mergeCell ref="J33:J34"/>
    <mergeCell ref="A34:C34"/>
    <mergeCell ref="F35:H35"/>
    <mergeCell ref="A37:E38"/>
    <mergeCell ref="F37:J38"/>
    <mergeCell ref="A31:C31"/>
    <mergeCell ref="F31:H31"/>
    <mergeCell ref="A32:C32"/>
    <mergeCell ref="F32:H32"/>
    <mergeCell ref="A33:C33"/>
    <mergeCell ref="F33:H34"/>
    <mergeCell ref="I27:I28"/>
    <mergeCell ref="J27:J28"/>
    <mergeCell ref="A28:C28"/>
    <mergeCell ref="A29:C29"/>
    <mergeCell ref="F29:H29"/>
    <mergeCell ref="A30:C30"/>
    <mergeCell ref="F30:H30"/>
    <mergeCell ref="A25:C25"/>
    <mergeCell ref="F25:H25"/>
    <mergeCell ref="A26:C26"/>
    <mergeCell ref="F26:H26"/>
    <mergeCell ref="A27:C27"/>
    <mergeCell ref="F27:H28"/>
    <mergeCell ref="A22:C22"/>
    <mergeCell ref="F22:H22"/>
    <mergeCell ref="A23:C24"/>
    <mergeCell ref="D23:D24"/>
    <mergeCell ref="E23:E24"/>
    <mergeCell ref="F23:H23"/>
    <mergeCell ref="F24:H24"/>
    <mergeCell ref="F19:H19"/>
    <mergeCell ref="A20:C20"/>
    <mergeCell ref="A21:C21"/>
    <mergeCell ref="F21:H21"/>
    <mergeCell ref="F20:H20"/>
    <mergeCell ref="A19:C19"/>
    <mergeCell ref="C7:F7"/>
    <mergeCell ref="G7:H7"/>
    <mergeCell ref="I7:J7"/>
    <mergeCell ref="A8:B8"/>
    <mergeCell ref="C8:F8"/>
    <mergeCell ref="G8:H8"/>
    <mergeCell ref="I8:J8"/>
    <mergeCell ref="A10:B10"/>
    <mergeCell ref="C10:F10"/>
    <mergeCell ref="G10:H10"/>
    <mergeCell ref="I10:J10"/>
    <mergeCell ref="A1:J1"/>
    <mergeCell ref="A2:J2"/>
    <mergeCell ref="A4:J4"/>
    <mergeCell ref="A6:J6"/>
    <mergeCell ref="A3:J3"/>
    <mergeCell ref="A7:B7"/>
    <mergeCell ref="A12:J12"/>
    <mergeCell ref="A13:B13"/>
    <mergeCell ref="C13:F13"/>
    <mergeCell ref="G13:H13"/>
    <mergeCell ref="I13:J13"/>
    <mergeCell ref="A11:B11"/>
    <mergeCell ref="C11:F11"/>
    <mergeCell ref="G11:H11"/>
    <mergeCell ref="I11:J11"/>
    <mergeCell ref="A15:J15"/>
    <mergeCell ref="A17:J17"/>
    <mergeCell ref="A18:C18"/>
    <mergeCell ref="F18:H18"/>
    <mergeCell ref="A14:B14"/>
    <mergeCell ref="C14:F14"/>
    <mergeCell ref="G14:H14"/>
    <mergeCell ref="I14:J14"/>
  </mergeCells>
  <printOptions horizontalCentered="1" verticalCentered="1"/>
  <pageMargins left="0.7480314960629921" right="0.15748031496062992" top="0.5118110236220472" bottom="0.1968503937007874" header="0.3937007874015748" footer="0.2755905511811024"/>
  <pageSetup horizontalDpi="300" verticalDpi="300" orientation="portrait" paperSize="9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2009-11-12T09:03:25Z</cp:lastPrinted>
  <dcterms:created xsi:type="dcterms:W3CDTF">2007-02-12T13:02:25Z</dcterms:created>
  <dcterms:modified xsi:type="dcterms:W3CDTF">2009-11-18T13:46:20Z</dcterms:modified>
  <cp:category/>
  <cp:version/>
  <cp:contentType/>
  <cp:contentStatus/>
</cp:coreProperties>
</file>