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75" windowHeight="11955" activeTab="0"/>
  </bookViews>
  <sheets>
    <sheet name="2009 " sheetId="1" r:id="rId1"/>
  </sheets>
  <definedNames/>
  <calcPr fullCalcOnLoad="1"/>
</workbook>
</file>

<file path=xl/sharedStrings.xml><?xml version="1.0" encoding="utf-8"?>
<sst xmlns="http://schemas.openxmlformats.org/spreadsheetml/2006/main" count="147" uniqueCount="135">
  <si>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,116/06i 71/08), објављује се</t>
  </si>
  <si>
    <t>I ОСНОВНИ ПОДАЦИ</t>
  </si>
  <si>
    <t>1.пословно име</t>
  </si>
  <si>
    <t>AD ZA OSIGURANJE "TRIGLAV KOPAONIK"</t>
  </si>
  <si>
    <t>3. матични број:</t>
  </si>
  <si>
    <t>07082428</t>
  </si>
  <si>
    <t>2. адреса:</t>
  </si>
  <si>
    <t>BEOGRAD, KRALJA PETRA BR. 28</t>
  </si>
  <si>
    <t>4. ПИБ:</t>
  </si>
  <si>
    <t>II ФИНАНСИЈСКИ ИЗВЕШТАЈИ</t>
  </si>
  <si>
    <t>БИЛАНС СТАЊА (у 000 дин)</t>
  </si>
  <si>
    <t>АКТИВА</t>
  </si>
  <si>
    <t>2008.</t>
  </si>
  <si>
    <t>ПАСИВА</t>
  </si>
  <si>
    <t>А. СТАЛНА ИМОВИНА - УЛАГАЊА</t>
  </si>
  <si>
    <t>А. КАПИТАЛ И РЕЗЕРВЕ</t>
  </si>
  <si>
    <t>I Неуплаћени уписани капитал</t>
  </si>
  <si>
    <t>I Основни и остали капитал</t>
  </si>
  <si>
    <t>II Нематеријална улагања</t>
  </si>
  <si>
    <t>II Неуплаћени уписани капитал</t>
  </si>
  <si>
    <t>III Гудвил</t>
  </si>
  <si>
    <t>III Резерве</t>
  </si>
  <si>
    <t>IV Некретнине, постројења, 
опрема и биолошка средства</t>
  </si>
  <si>
    <t>IV Ревалоризационе резерве</t>
  </si>
  <si>
    <t xml:space="preserve">V Нереализовани добици по 
основу ХОВ расположивих за продају </t>
  </si>
  <si>
    <t>VI Нереализовани губици по основу 
ХОВ расположивих за продају</t>
  </si>
  <si>
    <t>V Дугорочни финансијски пласмани</t>
  </si>
  <si>
    <t>VII Нераспоређена добит</t>
  </si>
  <si>
    <t>Б. ОБРТНА ИМОВИНА - 
ПОТРАЖИВАЊА</t>
  </si>
  <si>
    <t>VIII Губитак до висине капитала</t>
  </si>
  <si>
    <t>I Залихе</t>
  </si>
  <si>
    <t>IX Откупљене сопствене акције</t>
  </si>
  <si>
    <t>II Стална средства намењена 
продаји и средства пословања које
 се обуставља</t>
  </si>
  <si>
    <t>Б. РЕЗЕРВИСАЊА И ОБАВЕЗЕ</t>
  </si>
  <si>
    <t>III Краткорочна потраживања, пласмани и готовина</t>
  </si>
  <si>
    <t>IV Одложена пореска средства</t>
  </si>
  <si>
    <t>I ДУГОРОЧНА РЕЗЕРВИСАЊА</t>
  </si>
  <si>
    <t>В. ПОСЛОВНА ИМОВИНА</t>
  </si>
  <si>
    <t>1. Математичка резерва животних 
осигурања</t>
  </si>
  <si>
    <t>Г. ГУБИТ. ИЗНАД ВИСИНЕ 
КАПИТАЛА</t>
  </si>
  <si>
    <t>2. Резервисања за учешће у добити</t>
  </si>
  <si>
    <t>Д. УКУПНА АКТИВА</t>
  </si>
  <si>
    <t>3. Резервисања за изравнање 
ризика</t>
  </si>
  <si>
    <t>Ђ. ВАНБИЛАНСНА АКТИВА</t>
  </si>
  <si>
    <t>4. Резервисања за бонусе и попусте</t>
  </si>
  <si>
    <t>5. Друга дугорочна резервисања</t>
  </si>
  <si>
    <t>II ДУГОРОЧНЕ ОБАВЕЗЕ</t>
  </si>
  <si>
    <t>III КРАТКОРОЧНЕ ОБАВЕЗЕ</t>
  </si>
  <si>
    <t>IV ПАСИВНА ВРЕМЕНСКА 
РАЗГРАНИЧЕЊА</t>
  </si>
  <si>
    <t>1. Преносне премије</t>
  </si>
  <si>
    <t>2. Резервисане штете</t>
  </si>
  <si>
    <t>3. Друга пасивна временска
 разграничења</t>
  </si>
  <si>
    <t>V ОДЛОЖЕНЕ ПОРЕСКЕ ОБАВЕЗЕ</t>
  </si>
  <si>
    <t>В. УКУПНА ПАСИВА</t>
  </si>
  <si>
    <t>Г. ВАНБИЛАНСНА ПАСИВА</t>
  </si>
  <si>
    <t>ИЗВЕШТАЈ О ТОКОВИМА ГОТОВИНЕ ( у 000 дин)</t>
  </si>
  <si>
    <t>БИЛАНС УСПЕХА  (у 000 дин)</t>
  </si>
  <si>
    <t>А. ТОКОВИ ГОТОВИНЕ ИЗ
ПОСЛОВНИХ АКТИВНОСТИ</t>
  </si>
  <si>
    <t>А. ПОСЛОВНИ ПРИХОДИ И РАСХОДИ</t>
  </si>
  <si>
    <t>I Пословни приходи</t>
  </si>
  <si>
    <t>I Приливи гот. из пословних актив.</t>
  </si>
  <si>
    <t>1. Приходи од премија осигурања
и саосигурања</t>
  </si>
  <si>
    <t>II Одливи гот. из пословних актив.</t>
  </si>
  <si>
    <t>2. Приходи од премија реосигурања 
и ретроцесија</t>
  </si>
  <si>
    <t>III Нето прилив / одлив готовине</t>
  </si>
  <si>
    <t>3. Повећање преносних премија осигурања, саосигурања, реосигурања и ретроцесија за неистекле ризике</t>
  </si>
  <si>
    <t>Б. ТОКОВИ ГОТОВИНЕ ИЗ АКТИВ. ИНВЕСТИРАЊА</t>
  </si>
  <si>
    <t>4. Приходи од послова непосредно повезаних с пословима осигурања</t>
  </si>
  <si>
    <t>5. Приходи од депоновања и улагања средстава техничких резерви осигурања, реосигурања, и ретроцесија</t>
  </si>
  <si>
    <t>I Приливи гот. из активности инв.</t>
  </si>
  <si>
    <t>6. Остали пословни приходи</t>
  </si>
  <si>
    <t>II Одливи гот. из активности инв.</t>
  </si>
  <si>
    <t>II Пословни расходи</t>
  </si>
  <si>
    <t>1. Расходи за дугорочна резервисања и функционалне доприносе</t>
  </si>
  <si>
    <t>В. ТОКОВИ ГОТОВИНЕ ИЗ 
АКТИВНОСТИ ФИНАНСИРАЊА</t>
  </si>
  <si>
    <t>2. Расходи накнада штета и уговорених износа</t>
  </si>
  <si>
    <t>I Приливи гот. из активности финанс.</t>
  </si>
  <si>
    <t>3. Резервисане штете
повећање / смањење</t>
  </si>
  <si>
    <t>II Одливи гот. из активности финанс.</t>
  </si>
  <si>
    <t>4. Регрес - приходи по основу регреса</t>
  </si>
  <si>
    <t>5. Нето повећање / смањење осталих техничких резерви</t>
  </si>
  <si>
    <t>Г. СВЕГА ПРИЛИВИ ГОТОВИНЕ</t>
  </si>
  <si>
    <t>6. Расходи за бонусе и попусте</t>
  </si>
  <si>
    <t>Д. СВЕГА ОДЛИВИ ГОТОВИНЕ</t>
  </si>
  <si>
    <t>7. Расходи по основу депоновања 
и улагања средстава тех. резерви</t>
  </si>
  <si>
    <t>Ђ./Е. НЕТО ПРИЛИВ / ОДЛИВ ГОТОВ.</t>
  </si>
  <si>
    <t>8. Остали пословни расходи</t>
  </si>
  <si>
    <t>Ж. ГОТОВИНА НА ПОЧЕТКУ ОБРАЧУНСКОГ ПЕРИОДА</t>
  </si>
  <si>
    <t>III Бруто пословна добит / губитак</t>
  </si>
  <si>
    <t>Б. ТРОШКОВИ СПРОВОЂЕЊА
 ОСИГУРАЊА</t>
  </si>
  <si>
    <t>З./И. ПОЗИТИВНЕ / НЕГАТИВНЕ КУРСНЕ РАЗЛИКЕ ПО ОСНОВУ ПРЕРАЧУНА ГОТОВИНЕ</t>
  </si>
  <si>
    <t>I Нето пословна добит / губитак</t>
  </si>
  <si>
    <t>II Финансијски приходи осим 
финансијских прихода по основу 
средстава техничких резерви</t>
  </si>
  <si>
    <t>Ј. ГОТОВИНА НА КРАЈУ ОБРАЧУНСКОГ ПЕРИОДА</t>
  </si>
  <si>
    <t>III Финансијски расходи осим 
финансијских расхода по основу 
средстава техничких резерви</t>
  </si>
  <si>
    <t>IV Приходи од усклађивања вредности имовине и остали приходи</t>
  </si>
  <si>
    <t>V Расходи по основу обезвређења имовине и остали расходи</t>
  </si>
  <si>
    <t>VI Доб/ губ. из редов. пословања 
пре опорезивања</t>
  </si>
  <si>
    <t>VII Нето добитак/губитак пословања које се обуставља</t>
  </si>
  <si>
    <t>В./Г. ДОБИТАК/ ГУБИТАК ПРЕ ОПОРЕЗИВАЊА</t>
  </si>
  <si>
    <t>Д. ПОРЕЗ НА ДОБИТАК</t>
  </si>
  <si>
    <t>Ђ./Е. НЕТО ДОБИТАК/ГУБИТАК</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</si>
  <si>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</si>
  <si>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</si>
  <si>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</si>
  <si>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</si>
  <si>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2. Умањена (разводњена) зарада по акцији</t>
  </si>
  <si>
    <t xml:space="preserve">ИЗВЕШТАЈ О ПРОМЕНАМА НА КАПИТАЛУ (у 000 дин) </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</si>
  <si>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</si>
  <si>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</si>
  <si>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</si>
  <si>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</si>
  <si>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</si>
  <si>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</si>
  <si>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</si>
  <si>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</si>
  <si>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</si>
  <si>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</si>
  <si>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 xml:space="preserve">Ревалоризационе резерве и нереализовани добици  по основу ХОВ расположивих за продају </t>
  </si>
  <si>
    <t>Нераспоређени добитак</t>
  </si>
  <si>
    <t>Губитак до висине капитала</t>
  </si>
  <si>
    <t>Откупљене сопствене акције</t>
  </si>
  <si>
    <t>Нереализовани губици по основу ХОВ расположивих за продају</t>
  </si>
  <si>
    <t>УКУПНО капитал и резерве</t>
  </si>
  <si>
    <t>Губитак изнад висине капитала</t>
  </si>
  <si>
    <t>Генерални директор</t>
  </si>
  <si>
    <t>1. Порез на добитак</t>
  </si>
  <si>
    <t>2. Добитак по основу креирања 
одложених пореских средстава
и смањења одложених
пореских обавеза</t>
  </si>
  <si>
    <t>3. Губитак по основу смањења
одложених пореских средстава
из претходних година и креирања одложених пореских обавеза</t>
  </si>
  <si>
    <t>(ТРИГЛАВ КОПАОНИК) а.д.о. Београд</t>
  </si>
  <si>
    <t>Других значајних промена правног и финансијског положаја Друштва није било.</t>
  </si>
  <si>
    <t>ИЗВОД ИЗ ФИНАНСИЈСКИХ ИЗВЕШТАЈА ЗА 2009. ГОДИНУ</t>
  </si>
  <si>
    <t>2009.</t>
  </si>
  <si>
    <r>
      <t>III ЗАКЉУЧНО МИШЉЕЊЕ РЕВИЗОРА "</t>
    </r>
    <r>
      <rPr>
        <u val="single"/>
        <sz val="10"/>
        <rFont val="Arial"/>
        <family val="2"/>
      </rPr>
      <t>КПМГ" д.о.о. Београд</t>
    </r>
    <r>
      <rPr>
        <b/>
        <u val="single"/>
        <sz val="10"/>
        <rFont val="Arial"/>
        <family val="2"/>
      </rPr>
      <t xml:space="preserve"> О ФИНАНСИЈСКИМ ИЗВЕШТАЈИМА:</t>
    </r>
    <r>
      <rPr>
        <b/>
        <sz val="10"/>
        <rFont val="Arial"/>
        <family val="2"/>
      </rPr>
      <t xml:space="preserve">
</t>
    </r>
    <r>
      <rPr>
        <sz val="10"/>
        <rFont val="Arial"/>
        <family val="2"/>
      </rPr>
      <t xml:space="preserve">
</t>
    </r>
    <r>
      <rPr>
        <b/>
        <sz val="10"/>
        <rFont val="Arial"/>
        <family val="2"/>
      </rPr>
      <t>Мишљење</t>
    </r>
    <r>
      <rPr>
        <sz val="10"/>
        <rFont val="Arial"/>
        <family val="2"/>
      </rPr>
      <t xml:space="preserve">
По нашем мишљењу финансијски извештаји приказују истинито и објективно финансијско стање Друштва на дан 31. децембар 2009. године,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("Службени гласник РС" 46/2006 и 111/2009), Законом о осигурању ("Службени гласник РС" 55/04, 70/04, 61/05, 85/2005,101/2007, 63/2009 и 107/2009) и осталим релевантним подзаконским актима Народне банке Србије.
</t>
    </r>
    <r>
      <rPr>
        <b/>
        <sz val="10"/>
        <rFont val="Arial"/>
        <family val="2"/>
      </rPr>
      <t>Скретање пажње</t>
    </r>
    <r>
      <rPr>
        <sz val="10"/>
        <rFont val="Arial"/>
        <family val="2"/>
      </rPr>
      <t xml:space="preserve">
Без квалификованог нашег мишљења, скрећемо пажњу да на дан 31. децембра 2009. године Друштво не поседује одговарајуће власничке листове за грађевинске објекте чија је садашња вредност РСД 39.278 хиљада, односно наведени објекти нису укњижени као власништво Друштва.
Београд, 11. март 2010. године                                           Стана Јовановић
                                                                                          Овлашћени ревизор
</t>
    </r>
    <r>
      <rPr>
        <sz val="8"/>
        <rFont val="Arial"/>
        <family val="2"/>
      </rPr>
      <t xml:space="preserve">
</t>
    </r>
  </si>
  <si>
    <t>Милан Скок, с.р.</t>
  </si>
</sst>
</file>

<file path=xl/styles.xml><?xml version="1.0" encoding="utf-8"?>
<styleSheet xmlns="http://schemas.openxmlformats.org/spreadsheetml/2006/main">
  <numFmts count="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s>
  <fonts count="48">
    <font>
      <sz val="10"/>
      <name val="Arial"/>
      <family val="0"/>
    </font>
    <font>
      <sz val="11"/>
      <color indexed="8"/>
      <name val="Calibri"/>
      <family val="2"/>
    </font>
    <font>
      <sz val="8"/>
      <name val="Arial"/>
      <family val="2"/>
    </font>
    <font>
      <b/>
      <sz val="10"/>
      <name val="Arial"/>
      <family val="2"/>
    </font>
    <font>
      <b/>
      <sz val="8"/>
      <name val="Arial"/>
      <family val="2"/>
    </font>
    <font>
      <b/>
      <u val="single"/>
      <sz val="10"/>
      <name val="Arial"/>
      <family val="2"/>
    </font>
    <font>
      <b/>
      <sz val="9"/>
      <name val="Arial"/>
      <family val="2"/>
    </font>
    <font>
      <sz val="7"/>
      <name val="Arial"/>
      <family val="2"/>
    </font>
    <font>
      <sz val="9"/>
      <name val="Arial"/>
      <family val="2"/>
    </font>
    <font>
      <u val="single"/>
      <sz val="10"/>
      <name val="Arial"/>
      <family val="2"/>
    </font>
    <font>
      <sz val="8"/>
      <color indexed="48"/>
      <name val="Arial"/>
      <family val="2"/>
    </font>
    <font>
      <b/>
      <sz val="11"/>
      <name val="Arial"/>
      <family val="2"/>
    </font>
    <font>
      <b/>
      <u val="single"/>
      <sz val="11"/>
      <name val="Arial"/>
      <family val="2"/>
    </font>
    <font>
      <sz val="11"/>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left"/>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3" fillId="0" borderId="0" xfId="0" applyFont="1" applyBorder="1" applyAlignment="1">
      <alignment horizontal="left"/>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Border="1" applyAlignment="1">
      <alignment/>
    </xf>
    <xf numFmtId="0" fontId="0" fillId="0" borderId="0" xfId="0" applyFont="1" applyAlignment="1">
      <alignment/>
    </xf>
    <xf numFmtId="0" fontId="2" fillId="0" borderId="0" xfId="0" applyFont="1" applyAlignment="1">
      <alignment horizontal="justify" vertical="center"/>
    </xf>
    <xf numFmtId="0" fontId="2" fillId="0" borderId="0" xfId="0" applyFont="1" applyBorder="1" applyAlignment="1">
      <alignment vertical="center"/>
    </xf>
    <xf numFmtId="0" fontId="2" fillId="0" borderId="0" xfId="0" applyFont="1" applyAlignment="1">
      <alignment horizontal="right" vertical="center"/>
    </xf>
    <xf numFmtId="3" fontId="2" fillId="0" borderId="11" xfId="0" applyNumberFormat="1" applyFont="1" applyFill="1" applyBorder="1" applyAlignment="1">
      <alignment horizontal="right" vertical="center"/>
    </xf>
    <xf numFmtId="3" fontId="2" fillId="0" borderId="11" xfId="0" applyNumberFormat="1" applyFont="1" applyFill="1" applyBorder="1" applyAlignment="1">
      <alignment vertical="center"/>
    </xf>
    <xf numFmtId="3" fontId="2" fillId="0" borderId="12" xfId="0" applyNumberFormat="1" applyFont="1" applyFill="1" applyBorder="1" applyAlignment="1">
      <alignment vertical="center"/>
    </xf>
    <xf numFmtId="3" fontId="2" fillId="0" borderId="13" xfId="0" applyNumberFormat="1" applyFont="1" applyFill="1" applyBorder="1" applyAlignment="1">
      <alignment vertical="center"/>
    </xf>
    <xf numFmtId="3" fontId="2" fillId="0" borderId="14" xfId="0" applyNumberFormat="1" applyFont="1" applyFill="1" applyBorder="1" applyAlignment="1">
      <alignment vertical="center"/>
    </xf>
    <xf numFmtId="3" fontId="2" fillId="0" borderId="15" xfId="0" applyNumberFormat="1" applyFont="1" applyFill="1" applyBorder="1" applyAlignment="1">
      <alignment vertical="center"/>
    </xf>
    <xf numFmtId="3" fontId="2" fillId="0" borderId="16" xfId="0" applyNumberFormat="1" applyFont="1" applyFill="1" applyBorder="1" applyAlignment="1">
      <alignment vertical="center"/>
    </xf>
    <xf numFmtId="3" fontId="2" fillId="0" borderId="17" xfId="0" applyNumberFormat="1"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3" fontId="0" fillId="0" borderId="11" xfId="0" applyNumberFormat="1" applyFill="1" applyBorder="1" applyAlignment="1">
      <alignment horizontal="right"/>
    </xf>
    <xf numFmtId="0" fontId="4"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xf>
    <xf numFmtId="0" fontId="4" fillId="0" borderId="0" xfId="0" applyFont="1" applyFill="1" applyBorder="1" applyAlignment="1">
      <alignment vertical="center" wrapText="1"/>
    </xf>
    <xf numFmtId="0" fontId="0" fillId="0" borderId="0" xfId="0" applyFill="1" applyAlignment="1">
      <alignment/>
    </xf>
    <xf numFmtId="0" fontId="2" fillId="0" borderId="0" xfId="0" applyFont="1" applyFill="1" applyBorder="1" applyAlignment="1">
      <alignment vertical="center" wrapText="1"/>
    </xf>
    <xf numFmtId="0" fontId="2" fillId="0" borderId="0" xfId="0" applyFont="1" applyFill="1" applyBorder="1" applyAlignment="1">
      <alignment horizontal="right" vertical="center"/>
    </xf>
    <xf numFmtId="0" fontId="4" fillId="0" borderId="18" xfId="0" applyFont="1" applyFill="1" applyBorder="1" applyAlignment="1">
      <alignment vertical="center"/>
    </xf>
    <xf numFmtId="0" fontId="4" fillId="0" borderId="1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horizontal="left" vertical="center" wrapText="1"/>
    </xf>
    <xf numFmtId="0" fontId="7" fillId="0" borderId="11" xfId="0" applyFont="1" applyFill="1" applyBorder="1" applyAlignment="1">
      <alignment horizontal="center" vertical="top" wrapText="1"/>
    </xf>
    <xf numFmtId="3" fontId="8"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0" fontId="7" fillId="0" borderId="0" xfId="0" applyFont="1" applyFill="1" applyBorder="1" applyAlignment="1">
      <alignment vertical="top"/>
    </xf>
    <xf numFmtId="0" fontId="5" fillId="0" borderId="0" xfId="0" applyFont="1" applyFill="1" applyBorder="1" applyAlignment="1">
      <alignment horizontal="justify" vertical="center" wrapText="1"/>
    </xf>
    <xf numFmtId="0" fontId="0" fillId="0" borderId="0" xfId="0" applyFill="1" applyBorder="1" applyAlignment="1">
      <alignment horizontal="justify" vertical="center"/>
    </xf>
    <xf numFmtId="3" fontId="14" fillId="0" borderId="11" xfId="0" applyNumberFormat="1" applyFont="1" applyFill="1" applyBorder="1" applyAlignment="1">
      <alignment vertical="center"/>
    </xf>
    <xf numFmtId="0" fontId="2" fillId="0" borderId="11" xfId="0" applyFont="1" applyBorder="1" applyAlignment="1">
      <alignment horizontal="left"/>
    </xf>
    <xf numFmtId="49" fontId="2" fillId="0" borderId="11" xfId="0" applyNumberFormat="1" applyFont="1" applyBorder="1" applyAlignment="1">
      <alignment horizontal="center"/>
    </xf>
    <xf numFmtId="49" fontId="2" fillId="0" borderId="11" xfId="0" applyNumberFormat="1"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vertical="center"/>
    </xf>
    <xf numFmtId="0" fontId="2" fillId="0" borderId="0" xfId="0" applyFont="1" applyAlignment="1">
      <alignment horizontal="justify" vertical="center" wrapText="1"/>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xf>
    <xf numFmtId="0" fontId="3" fillId="0" borderId="21" xfId="0" applyFont="1" applyBorder="1" applyAlignment="1">
      <alignment horizontal="center"/>
    </xf>
    <xf numFmtId="0" fontId="2" fillId="0" borderId="11" xfId="0" applyFont="1" applyBorder="1" applyAlignment="1">
      <alignment horizontal="center"/>
    </xf>
    <xf numFmtId="0" fontId="2" fillId="0" borderId="11" xfId="0" applyFont="1" applyFill="1" applyBorder="1" applyAlignment="1">
      <alignment vertical="center"/>
    </xf>
    <xf numFmtId="0" fontId="4" fillId="0" borderId="11" xfId="0" applyFont="1" applyFill="1" applyBorder="1" applyAlignment="1">
      <alignment vertical="center"/>
    </xf>
    <xf numFmtId="0" fontId="2" fillId="0" borderId="11" xfId="0" applyFont="1" applyFill="1" applyBorder="1" applyAlignment="1">
      <alignment horizontal="left" vertical="center"/>
    </xf>
    <xf numFmtId="0" fontId="2" fillId="0" borderId="19" xfId="0" applyFont="1" applyBorder="1" applyAlignment="1">
      <alignment horizontal="center"/>
    </xf>
    <xf numFmtId="0" fontId="2" fillId="0" borderId="22" xfId="0" applyFont="1" applyBorder="1" applyAlignment="1">
      <alignment horizontal="center"/>
    </xf>
    <xf numFmtId="0" fontId="4" fillId="0" borderId="11" xfId="0" applyFont="1" applyFill="1" applyBorder="1" applyAlignment="1">
      <alignment horizontal="center" vertical="center"/>
    </xf>
    <xf numFmtId="0" fontId="4" fillId="0" borderId="11" xfId="0" applyFont="1" applyFill="1" applyBorder="1" applyAlignment="1">
      <alignment vertical="center" wrapText="1"/>
    </xf>
    <xf numFmtId="0" fontId="2" fillId="0" borderId="1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1" xfId="0" applyFont="1" applyFill="1" applyBorder="1" applyAlignment="1">
      <alignment vertical="center"/>
    </xf>
    <xf numFmtId="0" fontId="2" fillId="0" borderId="19" xfId="0" applyFont="1" applyFill="1" applyBorder="1" applyAlignment="1">
      <alignment horizontal="left" vertical="center" wrapText="1"/>
    </xf>
    <xf numFmtId="0" fontId="2" fillId="0" borderId="22" xfId="0" applyFont="1" applyFill="1" applyBorder="1" applyAlignment="1">
      <alignment horizontal="left" vertical="center"/>
    </xf>
    <xf numFmtId="0" fontId="2" fillId="0" borderId="20" xfId="0" applyFont="1" applyFill="1" applyBorder="1" applyAlignment="1">
      <alignment horizontal="left" vertical="center"/>
    </xf>
    <xf numFmtId="0" fontId="2" fillId="0" borderId="11" xfId="0" applyFont="1" applyFill="1" applyBorder="1" applyAlignment="1">
      <alignment horizontal="left" vertical="center" wrapText="1"/>
    </xf>
    <xf numFmtId="0" fontId="4" fillId="0" borderId="11" xfId="0" applyFont="1" applyFill="1" applyBorder="1" applyAlignment="1">
      <alignment vertical="center" wrapText="1"/>
    </xf>
    <xf numFmtId="0" fontId="4" fillId="0" borderId="11" xfId="0" applyFont="1" applyFill="1" applyBorder="1" applyAlignment="1">
      <alignment vertical="center"/>
    </xf>
    <xf numFmtId="3" fontId="2" fillId="0" borderId="11" xfId="0" applyNumberFormat="1" applyFont="1" applyFill="1" applyBorder="1" applyAlignment="1">
      <alignment horizontal="right" vertical="center"/>
    </xf>
    <xf numFmtId="0" fontId="2"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4" fillId="0" borderId="11" xfId="0" applyFont="1" applyFill="1" applyBorder="1" applyAlignment="1">
      <alignment horizontal="left"/>
    </xf>
    <xf numFmtId="0" fontId="0" fillId="0" borderId="11" xfId="0" applyFill="1" applyBorder="1" applyAlignment="1">
      <alignment horizontal="left"/>
    </xf>
    <xf numFmtId="0" fontId="6" fillId="0" borderId="0" xfId="0" applyFont="1" applyFill="1" applyBorder="1" applyAlignment="1">
      <alignment horizontal="center" wrapText="1"/>
    </xf>
    <xf numFmtId="0" fontId="6" fillId="0" borderId="0" xfId="0" applyFont="1" applyFill="1" applyBorder="1" applyAlignment="1">
      <alignment horizontal="center"/>
    </xf>
    <xf numFmtId="0" fontId="6" fillId="0" borderId="21" xfId="0" applyFont="1" applyFill="1" applyBorder="1" applyAlignment="1">
      <alignment horizontal="center"/>
    </xf>
    <xf numFmtId="0" fontId="2" fillId="0" borderId="19" xfId="0" applyFont="1" applyFill="1" applyBorder="1" applyAlignment="1">
      <alignment vertical="center" wrapText="1"/>
    </xf>
    <xf numFmtId="0" fontId="2" fillId="0" borderId="22" xfId="0" applyFont="1" applyFill="1" applyBorder="1" applyAlignment="1">
      <alignment vertical="center" wrapText="1"/>
    </xf>
    <xf numFmtId="0" fontId="2" fillId="0" borderId="20" xfId="0" applyFont="1" applyFill="1" applyBorder="1" applyAlignment="1">
      <alignment vertical="center" wrapText="1"/>
    </xf>
    <xf numFmtId="0" fontId="2" fillId="0" borderId="22"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9" xfId="0" applyFont="1" applyFill="1" applyBorder="1" applyAlignment="1">
      <alignment vertical="center"/>
    </xf>
    <xf numFmtId="0" fontId="2" fillId="0" borderId="22" xfId="0" applyFont="1" applyFill="1" applyBorder="1" applyAlignment="1">
      <alignment vertical="center"/>
    </xf>
    <xf numFmtId="0" fontId="2" fillId="0" borderId="20" xfId="0" applyFont="1" applyFill="1" applyBorder="1" applyAlignment="1">
      <alignment vertical="center"/>
    </xf>
    <xf numFmtId="0" fontId="4" fillId="0" borderId="1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vertical="center" wrapText="1"/>
    </xf>
    <xf numFmtId="0" fontId="4" fillId="0" borderId="10" xfId="0" applyFont="1" applyFill="1" applyBorder="1" applyAlignment="1">
      <alignment vertical="center" wrapText="1"/>
    </xf>
    <xf numFmtId="0" fontId="4" fillId="0" borderId="13" xfId="0" applyFont="1" applyFill="1" applyBorder="1" applyAlignment="1">
      <alignment vertical="center" wrapText="1"/>
    </xf>
    <xf numFmtId="0" fontId="4" fillId="0" borderId="24" xfId="0" applyFont="1" applyFill="1" applyBorder="1" applyAlignment="1">
      <alignment vertical="center" wrapText="1"/>
    </xf>
    <xf numFmtId="0" fontId="4" fillId="0" borderId="21" xfId="0" applyFont="1" applyFill="1" applyBorder="1" applyAlignment="1">
      <alignment vertical="center" wrapText="1"/>
    </xf>
    <xf numFmtId="0" fontId="4"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0" xfId="0" applyFont="1" applyFill="1" applyBorder="1" applyAlignment="1">
      <alignment vertical="center" wrapText="1"/>
    </xf>
    <xf numFmtId="0" fontId="2" fillId="0" borderId="13" xfId="0" applyFont="1" applyFill="1" applyBorder="1" applyAlignment="1">
      <alignment vertical="center" wrapText="1"/>
    </xf>
    <xf numFmtId="0" fontId="4" fillId="0" borderId="1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xf>
    <xf numFmtId="0" fontId="4" fillId="0" borderId="22" xfId="0" applyFont="1" applyFill="1" applyBorder="1" applyAlignment="1">
      <alignment horizontal="left" vertical="center"/>
    </xf>
    <xf numFmtId="0" fontId="4" fillId="0" borderId="20" xfId="0" applyFont="1" applyFill="1" applyBorder="1" applyAlignment="1">
      <alignment horizontal="left" vertical="center"/>
    </xf>
    <xf numFmtId="0" fontId="4" fillId="0" borderId="19" xfId="0" applyFont="1" applyFill="1" applyBorder="1" applyAlignment="1">
      <alignment vertical="center"/>
    </xf>
    <xf numFmtId="0" fontId="4" fillId="0" borderId="22" xfId="0" applyFont="1" applyFill="1" applyBorder="1" applyAlignment="1">
      <alignment vertical="center"/>
    </xf>
    <xf numFmtId="0" fontId="4" fillId="0" borderId="20" xfId="0" applyFont="1" applyFill="1" applyBorder="1" applyAlignment="1">
      <alignment vertical="center"/>
    </xf>
    <xf numFmtId="0" fontId="2" fillId="0" borderId="24" xfId="0" applyFont="1" applyFill="1" applyBorder="1" applyAlignment="1">
      <alignment vertical="center" wrapText="1"/>
    </xf>
    <xf numFmtId="3" fontId="2" fillId="0" borderId="12" xfId="0" applyNumberFormat="1" applyFont="1" applyFill="1" applyBorder="1" applyAlignment="1">
      <alignment horizontal="right" vertical="center"/>
    </xf>
    <xf numFmtId="3" fontId="2" fillId="0" borderId="16" xfId="0" applyNumberFormat="1" applyFont="1" applyFill="1" applyBorder="1" applyAlignment="1">
      <alignment horizontal="right" vertical="center"/>
    </xf>
    <xf numFmtId="0" fontId="4" fillId="0" borderId="19" xfId="0" applyFont="1" applyFill="1" applyBorder="1" applyAlignment="1">
      <alignment horizontal="left" vertical="center" wrapText="1"/>
    </xf>
    <xf numFmtId="0" fontId="4" fillId="0" borderId="23" xfId="0" applyFont="1" applyFill="1" applyBorder="1" applyAlignment="1">
      <alignment vertical="center" wrapText="1"/>
    </xf>
    <xf numFmtId="0" fontId="4" fillId="0" borderId="0" xfId="0" applyFont="1" applyFill="1" applyBorder="1" applyAlignment="1">
      <alignment vertical="center" wrapText="1"/>
    </xf>
    <xf numFmtId="0" fontId="4" fillId="0" borderId="15" xfId="0" applyFont="1" applyFill="1" applyBorder="1" applyAlignment="1">
      <alignment vertical="center" wrapText="1"/>
    </xf>
    <xf numFmtId="3" fontId="2" fillId="0" borderId="14" xfId="0" applyNumberFormat="1" applyFont="1" applyFill="1" applyBorder="1" applyAlignment="1">
      <alignment horizontal="right" vertical="center"/>
    </xf>
    <xf numFmtId="0" fontId="2" fillId="0" borderId="19" xfId="0" applyFont="1" applyFill="1" applyBorder="1" applyAlignment="1">
      <alignment horizontal="left" vertical="center"/>
    </xf>
    <xf numFmtId="0" fontId="2" fillId="0" borderId="11" xfId="0" applyFont="1" applyFill="1" applyBorder="1" applyAlignment="1">
      <alignment vertical="center" wrapText="1"/>
    </xf>
    <xf numFmtId="0" fontId="4" fillId="0" borderId="2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9" xfId="0" applyFont="1" applyFill="1" applyBorder="1" applyAlignment="1">
      <alignment horizontal="left" vertical="center"/>
    </xf>
    <xf numFmtId="0" fontId="4" fillId="0" borderId="22" xfId="0" applyFont="1" applyFill="1" applyBorder="1" applyAlignment="1">
      <alignment horizontal="left" vertical="center"/>
    </xf>
    <xf numFmtId="0" fontId="4" fillId="0" borderId="20" xfId="0" applyFont="1" applyFill="1" applyBorder="1" applyAlignment="1">
      <alignment horizontal="left" vertical="center"/>
    </xf>
    <xf numFmtId="0" fontId="4" fillId="0" borderId="19"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8" xfId="0" applyFont="1" applyFill="1" applyBorder="1" applyAlignment="1">
      <alignment horizontal="left" vertical="center"/>
    </xf>
    <xf numFmtId="0" fontId="4" fillId="0" borderId="10" xfId="0" applyFont="1" applyFill="1" applyBorder="1" applyAlignment="1">
      <alignment horizontal="left" vertical="center"/>
    </xf>
    <xf numFmtId="0" fontId="4" fillId="0" borderId="13" xfId="0" applyFont="1" applyFill="1" applyBorder="1" applyAlignment="1">
      <alignment horizontal="left" vertical="center"/>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6" fillId="0" borderId="0" xfId="0" applyFont="1" applyFill="1" applyBorder="1" applyAlignment="1">
      <alignment horizontal="center" vertical="center"/>
    </xf>
    <xf numFmtId="0" fontId="0" fillId="0" borderId="18" xfId="0" applyFill="1" applyBorder="1" applyAlignment="1">
      <alignment horizontal="center" vertical="top"/>
    </xf>
    <xf numFmtId="0" fontId="0" fillId="0" borderId="13" xfId="0" applyFill="1" applyBorder="1" applyAlignment="1">
      <alignment horizontal="center" vertical="top"/>
    </xf>
    <xf numFmtId="0" fontId="0" fillId="0" borderId="24" xfId="0" applyFill="1" applyBorder="1" applyAlignment="1">
      <alignment horizontal="center" vertical="top"/>
    </xf>
    <xf numFmtId="0" fontId="0" fillId="0" borderId="17" xfId="0" applyFill="1" applyBorder="1" applyAlignment="1">
      <alignment horizontal="center" vertical="top"/>
    </xf>
    <xf numFmtId="0" fontId="2" fillId="0" borderId="18"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20" xfId="0" applyFont="1" applyFill="1" applyBorder="1" applyAlignment="1">
      <alignment horizontal="center" vertical="top" wrapText="1"/>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11" xfId="0" applyFont="1" applyFill="1" applyBorder="1" applyAlignment="1">
      <alignment horizontal="left" vertical="top" wrapText="1"/>
    </xf>
    <xf numFmtId="0" fontId="5" fillId="0" borderId="0" xfId="0" applyFont="1" applyFill="1" applyBorder="1" applyAlignment="1">
      <alignment horizontal="justify" vertical="center" wrapText="1"/>
    </xf>
    <xf numFmtId="0" fontId="0" fillId="0" borderId="0" xfId="0" applyFill="1" applyBorder="1" applyAlignment="1">
      <alignment horizontal="justify" vertical="center"/>
    </xf>
    <xf numFmtId="0" fontId="4" fillId="0" borderId="0" xfId="0" applyFont="1" applyAlignment="1">
      <alignment wrapText="1"/>
    </xf>
    <xf numFmtId="0" fontId="10" fillId="0" borderId="0" xfId="0" applyFont="1" applyBorder="1" applyAlignment="1">
      <alignment horizontal="justify" vertical="center"/>
    </xf>
    <xf numFmtId="0" fontId="10"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13"/>
  <sheetViews>
    <sheetView tabSelected="1" zoomScalePageLayoutView="0" workbookViewId="0" topLeftCell="A1">
      <selection activeCell="H112" sqref="H112:K112"/>
    </sheetView>
  </sheetViews>
  <sheetFormatPr defaultColWidth="9.140625" defaultRowHeight="12.75"/>
  <sheetData>
    <row r="1" spans="2:11" s="1" customFormat="1" ht="34.5" customHeight="1">
      <c r="B1" s="53" t="s">
        <v>0</v>
      </c>
      <c r="C1" s="53"/>
      <c r="D1" s="53"/>
      <c r="E1" s="53"/>
      <c r="F1" s="53"/>
      <c r="G1" s="53"/>
      <c r="H1" s="53"/>
      <c r="I1" s="53"/>
      <c r="J1" s="53"/>
      <c r="K1" s="53"/>
    </row>
    <row r="2" spans="2:11" ht="12.75">
      <c r="B2" s="54" t="s">
        <v>131</v>
      </c>
      <c r="C2" s="54"/>
      <c r="D2" s="54"/>
      <c r="E2" s="54"/>
      <c r="F2" s="54"/>
      <c r="G2" s="54"/>
      <c r="H2" s="54"/>
      <c r="I2" s="54"/>
      <c r="J2" s="54"/>
      <c r="K2" s="54"/>
    </row>
    <row r="3" spans="2:11" ht="12.75">
      <c r="B3" s="55" t="s">
        <v>129</v>
      </c>
      <c r="C3" s="56"/>
      <c r="D3" s="56"/>
      <c r="E3" s="56"/>
      <c r="F3" s="56"/>
      <c r="G3" s="56"/>
      <c r="H3" s="56"/>
      <c r="I3" s="56"/>
      <c r="J3" s="56"/>
      <c r="K3" s="56"/>
    </row>
    <row r="4" spans="2:11" ht="12.75">
      <c r="B4" s="1"/>
      <c r="C4" s="1"/>
      <c r="D4" s="1"/>
      <c r="E4" s="1"/>
      <c r="F4" s="1"/>
      <c r="G4" s="1"/>
      <c r="H4" s="1"/>
      <c r="I4" s="57"/>
      <c r="J4" s="57"/>
      <c r="K4" s="57"/>
    </row>
    <row r="5" spans="2:11" ht="12.75">
      <c r="B5" s="58" t="s">
        <v>1</v>
      </c>
      <c r="C5" s="58"/>
      <c r="D5" s="58"/>
      <c r="E5" s="58"/>
      <c r="F5" s="58"/>
      <c r="G5" s="58"/>
      <c r="H5" s="58"/>
      <c r="I5" s="58"/>
      <c r="J5" s="58"/>
      <c r="K5" s="58"/>
    </row>
    <row r="6" spans="2:11" ht="12.75">
      <c r="B6" s="46" t="s">
        <v>2</v>
      </c>
      <c r="C6" s="46"/>
      <c r="D6" s="59" t="s">
        <v>3</v>
      </c>
      <c r="E6" s="59"/>
      <c r="F6" s="59"/>
      <c r="G6" s="59"/>
      <c r="H6" s="46" t="s">
        <v>4</v>
      </c>
      <c r="I6" s="46"/>
      <c r="J6" s="47" t="s">
        <v>5</v>
      </c>
      <c r="K6" s="48"/>
    </row>
    <row r="7" spans="2:11" ht="12.75">
      <c r="B7" s="46" t="s">
        <v>6</v>
      </c>
      <c r="C7" s="46"/>
      <c r="D7" s="63" t="s">
        <v>7</v>
      </c>
      <c r="E7" s="64"/>
      <c r="F7" s="64"/>
      <c r="G7" s="50"/>
      <c r="H7" s="46" t="s">
        <v>8</v>
      </c>
      <c r="I7" s="46"/>
      <c r="J7" s="49">
        <v>100000555</v>
      </c>
      <c r="K7" s="50"/>
    </row>
    <row r="8" spans="2:11" ht="7.5" customHeight="1">
      <c r="B8" s="3"/>
      <c r="C8" s="3"/>
      <c r="D8" s="4"/>
      <c r="E8" s="4"/>
      <c r="F8" s="5"/>
      <c r="G8" s="5"/>
      <c r="H8" s="6"/>
      <c r="I8" s="6"/>
      <c r="J8" s="5"/>
      <c r="K8" s="5"/>
    </row>
    <row r="9" spans="2:11" ht="12.75">
      <c r="B9" s="51" t="s">
        <v>9</v>
      </c>
      <c r="C9" s="51"/>
      <c r="D9" s="51"/>
      <c r="E9" s="51"/>
      <c r="F9" s="51"/>
      <c r="G9" s="51"/>
      <c r="H9" s="51"/>
      <c r="I9" s="51"/>
      <c r="J9" s="51"/>
      <c r="K9" s="51"/>
    </row>
    <row r="10" spans="2:11" ht="4.5" customHeight="1">
      <c r="B10" s="7"/>
      <c r="C10" s="7"/>
      <c r="D10" s="7"/>
      <c r="E10" s="7"/>
      <c r="F10" s="7"/>
      <c r="G10" s="7"/>
      <c r="H10" s="7"/>
      <c r="I10" s="7"/>
      <c r="J10" s="7"/>
      <c r="K10" s="7"/>
    </row>
    <row r="11" spans="2:11" ht="12.75">
      <c r="B11" s="52" t="s">
        <v>10</v>
      </c>
      <c r="C11" s="52"/>
      <c r="D11" s="52"/>
      <c r="E11" s="52"/>
      <c r="F11" s="52"/>
      <c r="G11" s="52"/>
      <c r="H11" s="52"/>
      <c r="I11" s="52"/>
      <c r="J11" s="52"/>
      <c r="K11" s="52"/>
    </row>
    <row r="12" spans="2:11" ht="12.75">
      <c r="B12" s="65" t="s">
        <v>11</v>
      </c>
      <c r="C12" s="65"/>
      <c r="D12" s="65"/>
      <c r="E12" s="8" t="s">
        <v>12</v>
      </c>
      <c r="F12" s="8" t="s">
        <v>132</v>
      </c>
      <c r="G12" s="65" t="s">
        <v>13</v>
      </c>
      <c r="H12" s="65"/>
      <c r="I12" s="65"/>
      <c r="J12" s="8" t="s">
        <v>12</v>
      </c>
      <c r="K12" s="8" t="s">
        <v>132</v>
      </c>
    </row>
    <row r="13" spans="2:11" ht="36" customHeight="1">
      <c r="B13" s="66" t="s">
        <v>14</v>
      </c>
      <c r="C13" s="61"/>
      <c r="D13" s="61"/>
      <c r="E13" s="15">
        <f>+E14+E15+E16+E18+E20</f>
        <v>325710</v>
      </c>
      <c r="F13" s="15">
        <f>+F14+F15+F16+F18+F20</f>
        <v>443255</v>
      </c>
      <c r="G13" s="61" t="s">
        <v>15</v>
      </c>
      <c r="H13" s="61"/>
      <c r="I13" s="61"/>
      <c r="J13" s="15">
        <f>+J14+J15+J16+J17+J18+J19+J20-J21-J22</f>
        <v>737359</v>
      </c>
      <c r="K13" s="15">
        <f>+K14+K15+K16+K17+K18+K19+K20-K21-K22</f>
        <v>749481</v>
      </c>
    </row>
    <row r="14" spans="2:11" ht="12.75">
      <c r="B14" s="60" t="s">
        <v>16</v>
      </c>
      <c r="C14" s="61"/>
      <c r="D14" s="61"/>
      <c r="E14" s="15">
        <v>0</v>
      </c>
      <c r="F14" s="15">
        <v>0</v>
      </c>
      <c r="G14" s="62" t="s">
        <v>17</v>
      </c>
      <c r="H14" s="62"/>
      <c r="I14" s="62"/>
      <c r="J14" s="15">
        <v>640865</v>
      </c>
      <c r="K14" s="15">
        <v>640865</v>
      </c>
    </row>
    <row r="15" spans="2:11" ht="12.75">
      <c r="B15" s="76" t="s">
        <v>18</v>
      </c>
      <c r="C15" s="76"/>
      <c r="D15" s="76"/>
      <c r="E15" s="15">
        <v>9888</v>
      </c>
      <c r="F15" s="15">
        <v>12036</v>
      </c>
      <c r="G15" s="76" t="s">
        <v>19</v>
      </c>
      <c r="H15" s="76"/>
      <c r="I15" s="76"/>
      <c r="J15" s="15"/>
      <c r="K15" s="15"/>
    </row>
    <row r="16" spans="2:11" ht="24.75" customHeight="1">
      <c r="B16" s="80" t="s">
        <v>20</v>
      </c>
      <c r="C16" s="80"/>
      <c r="D16" s="80"/>
      <c r="E16" s="16">
        <v>0</v>
      </c>
      <c r="F16" s="16">
        <v>0</v>
      </c>
      <c r="G16" s="76" t="s">
        <v>21</v>
      </c>
      <c r="H16" s="76"/>
      <c r="I16" s="76"/>
      <c r="J16" s="15">
        <v>4935</v>
      </c>
      <c r="K16" s="15">
        <v>4935</v>
      </c>
    </row>
    <row r="17" spans="2:11" ht="27" customHeight="1">
      <c r="B17" s="67" t="s">
        <v>22</v>
      </c>
      <c r="C17" s="68"/>
      <c r="D17" s="69"/>
      <c r="E17" s="17"/>
      <c r="F17" s="18"/>
      <c r="G17" s="76" t="s">
        <v>23</v>
      </c>
      <c r="H17" s="76"/>
      <c r="I17" s="76"/>
      <c r="J17" s="15">
        <v>100772</v>
      </c>
      <c r="K17" s="15">
        <v>100733</v>
      </c>
    </row>
    <row r="18" spans="2:11" ht="38.25" customHeight="1">
      <c r="B18" s="70"/>
      <c r="C18" s="71"/>
      <c r="D18" s="72"/>
      <c r="E18" s="19">
        <v>264372</v>
      </c>
      <c r="F18" s="20">
        <v>290551</v>
      </c>
      <c r="G18" s="77" t="s">
        <v>24</v>
      </c>
      <c r="H18" s="78"/>
      <c r="I18" s="79"/>
      <c r="J18" s="15">
        <v>40</v>
      </c>
      <c r="K18" s="15">
        <v>613</v>
      </c>
    </row>
    <row r="19" spans="2:11" ht="28.5" customHeight="1">
      <c r="B19" s="73"/>
      <c r="C19" s="74"/>
      <c r="D19" s="75"/>
      <c r="E19" s="21"/>
      <c r="F19" s="22"/>
      <c r="G19" s="77" t="s">
        <v>25</v>
      </c>
      <c r="H19" s="78"/>
      <c r="I19" s="79"/>
      <c r="J19" s="15">
        <v>-12665</v>
      </c>
      <c r="K19" s="15">
        <v>-13534</v>
      </c>
    </row>
    <row r="20" spans="2:11" ht="12.75">
      <c r="B20" s="60" t="s">
        <v>26</v>
      </c>
      <c r="C20" s="60"/>
      <c r="D20" s="60"/>
      <c r="E20" s="15">
        <v>51450</v>
      </c>
      <c r="F20" s="15">
        <v>140668</v>
      </c>
      <c r="G20" s="76" t="s">
        <v>27</v>
      </c>
      <c r="H20" s="76"/>
      <c r="I20" s="76"/>
      <c r="J20" s="15">
        <v>3412</v>
      </c>
      <c r="K20" s="15">
        <v>15869</v>
      </c>
    </row>
    <row r="21" spans="2:11" ht="30" customHeight="1">
      <c r="B21" s="66" t="s">
        <v>28</v>
      </c>
      <c r="C21" s="61"/>
      <c r="D21" s="61"/>
      <c r="E21" s="15">
        <f>+E22+E23+E24+E25</f>
        <v>2007121</v>
      </c>
      <c r="F21" s="15">
        <f>+F22+F23+F24+F25</f>
        <v>2240848</v>
      </c>
      <c r="G21" s="76" t="s">
        <v>29</v>
      </c>
      <c r="H21" s="76"/>
      <c r="I21" s="76"/>
      <c r="J21" s="15">
        <v>0</v>
      </c>
      <c r="K21" s="15">
        <v>0</v>
      </c>
    </row>
    <row r="22" spans="2:11" ht="12.75">
      <c r="B22" s="76" t="s">
        <v>30</v>
      </c>
      <c r="C22" s="76"/>
      <c r="D22" s="76"/>
      <c r="E22" s="15">
        <v>63739</v>
      </c>
      <c r="F22" s="15">
        <v>59803</v>
      </c>
      <c r="G22" s="76" t="s">
        <v>31</v>
      </c>
      <c r="H22" s="76"/>
      <c r="I22" s="76"/>
      <c r="J22" s="15">
        <v>0</v>
      </c>
      <c r="K22" s="15">
        <v>0</v>
      </c>
    </row>
    <row r="23" spans="2:11" ht="33.75" customHeight="1">
      <c r="B23" s="77" t="s">
        <v>32</v>
      </c>
      <c r="C23" s="78"/>
      <c r="D23" s="79"/>
      <c r="E23" s="15">
        <v>0</v>
      </c>
      <c r="F23" s="15">
        <v>0</v>
      </c>
      <c r="G23" s="81" t="s">
        <v>33</v>
      </c>
      <c r="H23" s="82"/>
      <c r="I23" s="82"/>
      <c r="J23" s="83">
        <f>+J25+J31+J32+J33+J37</f>
        <v>1595472</v>
      </c>
      <c r="K23" s="83">
        <f>+K25+K31+K32+K33+K37</f>
        <v>1934622</v>
      </c>
    </row>
    <row r="24" spans="2:11" ht="21" customHeight="1">
      <c r="B24" s="84" t="s">
        <v>34</v>
      </c>
      <c r="C24" s="76"/>
      <c r="D24" s="76"/>
      <c r="E24" s="15">
        <v>1941220</v>
      </c>
      <c r="F24" s="15">
        <v>2177962</v>
      </c>
      <c r="G24" s="82"/>
      <c r="H24" s="82"/>
      <c r="I24" s="82"/>
      <c r="J24" s="83"/>
      <c r="K24" s="83"/>
    </row>
    <row r="25" spans="2:11" ht="12.75">
      <c r="B25" s="60" t="s">
        <v>35</v>
      </c>
      <c r="C25" s="60"/>
      <c r="D25" s="60"/>
      <c r="E25" s="15">
        <v>2162</v>
      </c>
      <c r="F25" s="15">
        <v>3083</v>
      </c>
      <c r="G25" s="60" t="s">
        <v>36</v>
      </c>
      <c r="H25" s="60"/>
      <c r="I25" s="60"/>
      <c r="J25" s="15">
        <f>+J26+J27+J28+J29+J30</f>
        <v>205310</v>
      </c>
      <c r="K25" s="15">
        <v>134367</v>
      </c>
    </row>
    <row r="26" spans="2:11" ht="23.25" customHeight="1">
      <c r="B26" s="61" t="s">
        <v>37</v>
      </c>
      <c r="C26" s="61"/>
      <c r="D26" s="61"/>
      <c r="E26" s="15">
        <f>+E13+E21</f>
        <v>2332831</v>
      </c>
      <c r="F26" s="15">
        <f>+F13+F21</f>
        <v>2684103</v>
      </c>
      <c r="G26" s="85" t="s">
        <v>38</v>
      </c>
      <c r="H26" s="86"/>
      <c r="I26" s="86"/>
      <c r="J26" s="15">
        <v>50132</v>
      </c>
      <c r="K26" s="15">
        <v>62422</v>
      </c>
    </row>
    <row r="27" spans="2:11" ht="22.5" customHeight="1">
      <c r="B27" s="66" t="s">
        <v>39</v>
      </c>
      <c r="C27" s="61"/>
      <c r="D27" s="61"/>
      <c r="E27" s="15"/>
      <c r="F27" s="15"/>
      <c r="G27" s="86" t="s">
        <v>40</v>
      </c>
      <c r="H27" s="86"/>
      <c r="I27" s="86"/>
      <c r="J27" s="15">
        <v>0</v>
      </c>
      <c r="K27" s="15">
        <v>0</v>
      </c>
    </row>
    <row r="28" spans="2:11" ht="24" customHeight="1">
      <c r="B28" s="82" t="s">
        <v>41</v>
      </c>
      <c r="C28" s="82"/>
      <c r="D28" s="82"/>
      <c r="E28" s="15">
        <f>+E26+E27</f>
        <v>2332831</v>
      </c>
      <c r="F28" s="15">
        <f>+F26+F27</f>
        <v>2684103</v>
      </c>
      <c r="G28" s="85" t="s">
        <v>42</v>
      </c>
      <c r="H28" s="86"/>
      <c r="I28" s="86"/>
      <c r="J28" s="15">
        <v>144982</v>
      </c>
      <c r="K28" s="15">
        <v>60327</v>
      </c>
    </row>
    <row r="29" spans="2:11" ht="12.75" customHeight="1">
      <c r="B29" s="82" t="s">
        <v>43</v>
      </c>
      <c r="C29" s="82"/>
      <c r="D29" s="82"/>
      <c r="E29" s="15">
        <v>0</v>
      </c>
      <c r="F29" s="15">
        <v>0</v>
      </c>
      <c r="G29" s="86" t="s">
        <v>44</v>
      </c>
      <c r="H29" s="86"/>
      <c r="I29" s="86"/>
      <c r="J29" s="15">
        <v>0</v>
      </c>
      <c r="K29" s="15">
        <v>0</v>
      </c>
    </row>
    <row r="30" spans="2:11" ht="12.75">
      <c r="B30" s="23"/>
      <c r="C30" s="23"/>
      <c r="D30" s="23"/>
      <c r="E30" s="9"/>
      <c r="F30" s="9"/>
      <c r="G30" s="86" t="s">
        <v>45</v>
      </c>
      <c r="H30" s="86"/>
      <c r="I30" s="86"/>
      <c r="J30" s="15">
        <v>10196</v>
      </c>
      <c r="K30" s="15">
        <v>11618</v>
      </c>
    </row>
    <row r="31" spans="2:11" ht="12.75" customHeight="1">
      <c r="B31" s="23"/>
      <c r="C31" s="23"/>
      <c r="D31" s="23"/>
      <c r="E31" s="24"/>
      <c r="F31" s="24"/>
      <c r="G31" s="60" t="s">
        <v>46</v>
      </c>
      <c r="H31" s="60"/>
      <c r="I31" s="60"/>
      <c r="J31" s="15"/>
      <c r="K31" s="15"/>
    </row>
    <row r="32" spans="2:11" ht="12.75">
      <c r="B32" s="24"/>
      <c r="C32" s="24"/>
      <c r="D32" s="24"/>
      <c r="E32" s="24"/>
      <c r="F32" s="24"/>
      <c r="G32" s="76" t="s">
        <v>47</v>
      </c>
      <c r="H32" s="76"/>
      <c r="I32" s="76"/>
      <c r="J32" s="15">
        <v>38658</v>
      </c>
      <c r="K32" s="15">
        <v>76119</v>
      </c>
    </row>
    <row r="33" spans="2:11" ht="21" customHeight="1">
      <c r="B33" s="24"/>
      <c r="C33" s="24"/>
      <c r="D33" s="24"/>
      <c r="E33" s="24"/>
      <c r="F33" s="24"/>
      <c r="G33" s="80" t="s">
        <v>48</v>
      </c>
      <c r="H33" s="62"/>
      <c r="I33" s="62"/>
      <c r="J33" s="15">
        <f>+J34+J35+J36</f>
        <v>1351504</v>
      </c>
      <c r="K33" s="15">
        <v>1724136</v>
      </c>
    </row>
    <row r="34" spans="2:11" ht="12.75" customHeight="1">
      <c r="B34" s="24"/>
      <c r="C34" s="24"/>
      <c r="D34" s="24"/>
      <c r="E34" s="24"/>
      <c r="F34" s="24"/>
      <c r="G34" s="80" t="s">
        <v>49</v>
      </c>
      <c r="H34" s="80"/>
      <c r="I34" s="80"/>
      <c r="J34" s="15">
        <v>814594</v>
      </c>
      <c r="K34" s="15">
        <v>830577</v>
      </c>
    </row>
    <row r="35" spans="2:11" ht="12.75" customHeight="1">
      <c r="B35" s="24"/>
      <c r="C35" s="24"/>
      <c r="D35" s="24"/>
      <c r="E35" s="24"/>
      <c r="F35" s="24"/>
      <c r="G35" s="80" t="s">
        <v>50</v>
      </c>
      <c r="H35" s="80"/>
      <c r="I35" s="80"/>
      <c r="J35" s="15">
        <v>492371</v>
      </c>
      <c r="K35" s="15">
        <v>833319</v>
      </c>
    </row>
    <row r="36" spans="2:11" ht="21" customHeight="1">
      <c r="B36" s="24"/>
      <c r="C36" s="24"/>
      <c r="D36" s="24"/>
      <c r="E36" s="24"/>
      <c r="F36" s="24"/>
      <c r="G36" s="80" t="s">
        <v>51</v>
      </c>
      <c r="H36" s="80"/>
      <c r="I36" s="80"/>
      <c r="J36" s="15">
        <v>44539</v>
      </c>
      <c r="K36" s="15">
        <v>60240</v>
      </c>
    </row>
    <row r="37" spans="2:11" ht="13.5" customHeight="1">
      <c r="B37" s="24"/>
      <c r="C37" s="24"/>
      <c r="D37" s="24"/>
      <c r="E37" s="24"/>
      <c r="F37" s="24"/>
      <c r="G37" s="76" t="s">
        <v>52</v>
      </c>
      <c r="H37" s="76"/>
      <c r="I37" s="76"/>
      <c r="J37" s="15">
        <v>0</v>
      </c>
      <c r="K37" s="15">
        <v>0</v>
      </c>
    </row>
    <row r="38" spans="2:11" ht="12.75">
      <c r="B38" s="24"/>
      <c r="C38" s="24"/>
      <c r="D38" s="24"/>
      <c r="E38" s="24"/>
      <c r="F38" s="24"/>
      <c r="G38" s="88" t="s">
        <v>53</v>
      </c>
      <c r="H38" s="88"/>
      <c r="I38" s="88"/>
      <c r="J38" s="83">
        <f>+J13+J23</f>
        <v>2332831</v>
      </c>
      <c r="K38" s="83">
        <f>+K13+K23</f>
        <v>2684103</v>
      </c>
    </row>
    <row r="39" spans="2:11" ht="12.75" customHeight="1">
      <c r="B39" s="25"/>
      <c r="C39" s="26"/>
      <c r="D39" s="26"/>
      <c r="E39" s="24"/>
      <c r="F39" s="24"/>
      <c r="G39" s="88"/>
      <c r="H39" s="88"/>
      <c r="I39" s="88"/>
      <c r="J39" s="83"/>
      <c r="K39" s="83"/>
    </row>
    <row r="40" spans="2:11" ht="12.75" customHeight="1">
      <c r="B40" s="26"/>
      <c r="C40" s="26"/>
      <c r="D40" s="26"/>
      <c r="E40" s="24"/>
      <c r="F40" s="24"/>
      <c r="G40" s="92" t="s">
        <v>54</v>
      </c>
      <c r="H40" s="93"/>
      <c r="I40" s="93"/>
      <c r="J40" s="27">
        <v>0</v>
      </c>
      <c r="K40" s="27">
        <v>0</v>
      </c>
    </row>
    <row r="41" spans="2:11" ht="6.75" customHeight="1">
      <c r="B41" s="26"/>
      <c r="C41" s="26"/>
      <c r="D41" s="26"/>
      <c r="E41" s="24"/>
      <c r="F41" s="24"/>
      <c r="G41" s="28"/>
      <c r="H41" s="29"/>
      <c r="I41" s="29"/>
      <c r="J41" s="30"/>
      <c r="K41" s="30"/>
    </row>
    <row r="42" spans="2:11" ht="8.25" customHeight="1">
      <c r="B42" s="94" t="s">
        <v>55</v>
      </c>
      <c r="C42" s="95"/>
      <c r="D42" s="95"/>
      <c r="E42" s="95"/>
      <c r="F42" s="95"/>
      <c r="G42" s="95" t="s">
        <v>56</v>
      </c>
      <c r="H42" s="95"/>
      <c r="I42" s="95"/>
      <c r="J42" s="95"/>
      <c r="K42" s="95"/>
    </row>
    <row r="43" spans="2:11" ht="12.75" customHeight="1">
      <c r="B43" s="96"/>
      <c r="C43" s="96"/>
      <c r="D43" s="96"/>
      <c r="E43" s="96"/>
      <c r="F43" s="96"/>
      <c r="G43" s="95"/>
      <c r="H43" s="95"/>
      <c r="I43" s="95"/>
      <c r="J43" s="95"/>
      <c r="K43" s="95"/>
    </row>
    <row r="44" spans="2:11" ht="12.75">
      <c r="B44" s="105" t="s">
        <v>57</v>
      </c>
      <c r="C44" s="106"/>
      <c r="D44" s="107"/>
      <c r="E44" s="89" t="s">
        <v>12</v>
      </c>
      <c r="F44" s="89" t="s">
        <v>132</v>
      </c>
      <c r="G44" s="66" t="s">
        <v>58</v>
      </c>
      <c r="H44" s="61"/>
      <c r="I44" s="61"/>
      <c r="J44" s="87" t="s">
        <v>12</v>
      </c>
      <c r="K44" s="87" t="s">
        <v>132</v>
      </c>
    </row>
    <row r="45" spans="2:11" ht="20.25" customHeight="1">
      <c r="B45" s="108"/>
      <c r="C45" s="109"/>
      <c r="D45" s="110"/>
      <c r="E45" s="90"/>
      <c r="F45" s="90"/>
      <c r="G45" s="61"/>
      <c r="H45" s="61"/>
      <c r="I45" s="61"/>
      <c r="J45" s="87"/>
      <c r="K45" s="87"/>
    </row>
    <row r="46" spans="2:11" ht="13.5" customHeight="1">
      <c r="B46" s="111"/>
      <c r="C46" s="112"/>
      <c r="D46" s="113"/>
      <c r="E46" s="91"/>
      <c r="F46" s="91"/>
      <c r="G46" s="102" t="s">
        <v>59</v>
      </c>
      <c r="H46" s="103"/>
      <c r="I46" s="104"/>
      <c r="J46" s="16">
        <f>+J47+J48-J49+J50+J51+J52</f>
        <v>1445962</v>
      </c>
      <c r="K46" s="16">
        <f>+K47+K48-K49+K50+K51+K52</f>
        <v>1837884</v>
      </c>
    </row>
    <row r="47" spans="2:11" ht="21" customHeight="1">
      <c r="B47" s="102" t="s">
        <v>60</v>
      </c>
      <c r="C47" s="103"/>
      <c r="D47" s="104"/>
      <c r="E47" s="15">
        <v>1807105</v>
      </c>
      <c r="F47" s="15">
        <v>1866809</v>
      </c>
      <c r="G47" s="77" t="s">
        <v>61</v>
      </c>
      <c r="H47" s="78"/>
      <c r="I47" s="79"/>
      <c r="J47" s="16">
        <v>1392277</v>
      </c>
      <c r="K47" s="16">
        <v>1646795</v>
      </c>
    </row>
    <row r="48" spans="2:11" ht="21.75" customHeight="1">
      <c r="B48" s="102" t="s">
        <v>62</v>
      </c>
      <c r="C48" s="103"/>
      <c r="D48" s="104"/>
      <c r="E48" s="15">
        <v>1536638</v>
      </c>
      <c r="F48" s="15">
        <v>1706136</v>
      </c>
      <c r="G48" s="77" t="s">
        <v>63</v>
      </c>
      <c r="H48" s="100"/>
      <c r="I48" s="101"/>
      <c r="J48" s="16">
        <v>0</v>
      </c>
      <c r="K48" s="16">
        <v>0</v>
      </c>
    </row>
    <row r="49" spans="2:11" ht="47.25" customHeight="1">
      <c r="B49" s="102" t="s">
        <v>64</v>
      </c>
      <c r="C49" s="103"/>
      <c r="D49" s="104"/>
      <c r="E49" s="15">
        <f>+E47-E48</f>
        <v>270467</v>
      </c>
      <c r="F49" s="15">
        <f>+F47-F48</f>
        <v>160673</v>
      </c>
      <c r="G49" s="77" t="s">
        <v>65</v>
      </c>
      <c r="H49" s="100"/>
      <c r="I49" s="101"/>
      <c r="J49" s="16">
        <v>0</v>
      </c>
      <c r="K49" s="16">
        <v>0</v>
      </c>
    </row>
    <row r="50" spans="2:11" ht="22.5" customHeight="1">
      <c r="B50" s="114" t="s">
        <v>66</v>
      </c>
      <c r="C50" s="115"/>
      <c r="D50" s="116"/>
      <c r="E50" s="83"/>
      <c r="F50" s="83"/>
      <c r="G50" s="77" t="s">
        <v>67</v>
      </c>
      <c r="H50" s="100"/>
      <c r="I50" s="101"/>
      <c r="J50" s="16">
        <v>15847</v>
      </c>
      <c r="K50" s="16">
        <v>23553</v>
      </c>
    </row>
    <row r="51" spans="2:11" ht="43.5" customHeight="1">
      <c r="B51" s="117"/>
      <c r="C51" s="118"/>
      <c r="D51" s="119"/>
      <c r="E51" s="83"/>
      <c r="F51" s="83"/>
      <c r="G51" s="77" t="s">
        <v>68</v>
      </c>
      <c r="H51" s="100"/>
      <c r="I51" s="101"/>
      <c r="J51" s="16">
        <v>36218</v>
      </c>
      <c r="K51" s="16">
        <v>166679</v>
      </c>
    </row>
    <row r="52" spans="2:11" ht="17.25" customHeight="1">
      <c r="B52" s="97" t="s">
        <v>69</v>
      </c>
      <c r="C52" s="98"/>
      <c r="D52" s="99"/>
      <c r="E52" s="15">
        <v>489296</v>
      </c>
      <c r="F52" s="15">
        <v>167291</v>
      </c>
      <c r="G52" s="77" t="s">
        <v>70</v>
      </c>
      <c r="H52" s="100"/>
      <c r="I52" s="101"/>
      <c r="J52" s="16">
        <v>1620</v>
      </c>
      <c r="K52" s="16">
        <v>857</v>
      </c>
    </row>
    <row r="53" spans="2:11" ht="15.75" customHeight="1">
      <c r="B53" s="120" t="s">
        <v>71</v>
      </c>
      <c r="C53" s="121"/>
      <c r="D53" s="122"/>
      <c r="E53" s="15">
        <v>974208</v>
      </c>
      <c r="F53" s="15">
        <v>326814</v>
      </c>
      <c r="G53" s="76" t="s">
        <v>72</v>
      </c>
      <c r="H53" s="76"/>
      <c r="I53" s="76"/>
      <c r="J53" s="16">
        <f>+J54+J55+J56+J57+J58+J59+J60+J61</f>
        <v>662432</v>
      </c>
      <c r="K53" s="16">
        <f>+K54+K55+K56+K57+K58+K59+K60+K61</f>
        <v>928169</v>
      </c>
    </row>
    <row r="54" spans="2:11" ht="36" customHeight="1">
      <c r="B54" s="102" t="s">
        <v>64</v>
      </c>
      <c r="C54" s="103"/>
      <c r="D54" s="104"/>
      <c r="E54" s="15">
        <f>+E52-E53</f>
        <v>-484912</v>
      </c>
      <c r="F54" s="15">
        <f>+F52-F53</f>
        <v>-159523</v>
      </c>
      <c r="G54" s="77" t="s">
        <v>73</v>
      </c>
      <c r="H54" s="78"/>
      <c r="I54" s="79"/>
      <c r="J54" s="16">
        <v>133382</v>
      </c>
      <c r="K54" s="16">
        <v>60718</v>
      </c>
    </row>
    <row r="55" spans="2:11" ht="24.75" customHeight="1">
      <c r="B55" s="123" t="s">
        <v>74</v>
      </c>
      <c r="C55" s="124"/>
      <c r="D55" s="125"/>
      <c r="E55" s="17"/>
      <c r="F55" s="17"/>
      <c r="G55" s="77" t="s">
        <v>75</v>
      </c>
      <c r="H55" s="100"/>
      <c r="I55" s="101"/>
      <c r="J55" s="16">
        <v>415724</v>
      </c>
      <c r="K55" s="16">
        <v>602940</v>
      </c>
    </row>
    <row r="56" spans="2:11" ht="23.25" customHeight="1">
      <c r="B56" s="120" t="s">
        <v>76</v>
      </c>
      <c r="C56" s="121"/>
      <c r="D56" s="122"/>
      <c r="E56" s="15">
        <v>150759</v>
      </c>
      <c r="F56" s="15">
        <v>0</v>
      </c>
      <c r="G56" s="97" t="s">
        <v>77</v>
      </c>
      <c r="H56" s="98"/>
      <c r="I56" s="99"/>
      <c r="J56" s="45">
        <v>95522</v>
      </c>
      <c r="K56" s="45">
        <v>341336</v>
      </c>
    </row>
    <row r="57" spans="2:11" ht="21" customHeight="1">
      <c r="B57" s="120" t="s">
        <v>78</v>
      </c>
      <c r="C57" s="121"/>
      <c r="D57" s="122"/>
      <c r="E57" s="15">
        <v>0</v>
      </c>
      <c r="F57" s="15">
        <v>0</v>
      </c>
      <c r="G57" s="97" t="s">
        <v>79</v>
      </c>
      <c r="H57" s="98"/>
      <c r="I57" s="99"/>
      <c r="J57" s="45">
        <v>-11950</v>
      </c>
      <c r="K57" s="45">
        <v>-20414</v>
      </c>
    </row>
    <row r="58" spans="2:11" ht="23.25" customHeight="1">
      <c r="B58" s="102" t="s">
        <v>64</v>
      </c>
      <c r="C58" s="103"/>
      <c r="D58" s="104"/>
      <c r="E58" s="15">
        <f>+E56-E57</f>
        <v>150759</v>
      </c>
      <c r="F58" s="15">
        <f>+F56-F57</f>
        <v>0</v>
      </c>
      <c r="G58" s="97" t="s">
        <v>80</v>
      </c>
      <c r="H58" s="98"/>
      <c r="I58" s="99"/>
      <c r="J58" s="45">
        <v>0</v>
      </c>
      <c r="K58" s="45">
        <v>-84655</v>
      </c>
    </row>
    <row r="59" spans="2:11" ht="18" customHeight="1">
      <c r="B59" s="126" t="s">
        <v>81</v>
      </c>
      <c r="C59" s="127"/>
      <c r="D59" s="128"/>
      <c r="E59" s="15">
        <f>+E47+E52+E56</f>
        <v>2447160</v>
      </c>
      <c r="F59" s="15">
        <f>+F47+F52+F56</f>
        <v>2034100</v>
      </c>
      <c r="G59" s="77" t="s">
        <v>82</v>
      </c>
      <c r="H59" s="100"/>
      <c r="I59" s="101"/>
      <c r="J59" s="45">
        <v>24806</v>
      </c>
      <c r="K59" s="45">
        <v>20661</v>
      </c>
    </row>
    <row r="60" spans="2:13" ht="24" customHeight="1">
      <c r="B60" s="126" t="s">
        <v>83</v>
      </c>
      <c r="C60" s="127"/>
      <c r="D60" s="128"/>
      <c r="E60" s="15">
        <f>+E48+E53+E57</f>
        <v>2510846</v>
      </c>
      <c r="F60" s="15">
        <f>+F48+F53+F57</f>
        <v>2032950</v>
      </c>
      <c r="G60" s="77" t="s">
        <v>84</v>
      </c>
      <c r="H60" s="100"/>
      <c r="I60" s="101"/>
      <c r="J60" s="45">
        <v>3704</v>
      </c>
      <c r="K60" s="45">
        <v>3514</v>
      </c>
      <c r="L60" s="10"/>
      <c r="M60" s="10"/>
    </row>
    <row r="61" spans="2:13" ht="20.25" customHeight="1">
      <c r="B61" s="129" t="s">
        <v>85</v>
      </c>
      <c r="C61" s="130"/>
      <c r="D61" s="131"/>
      <c r="E61" s="15">
        <f>+E59-E60</f>
        <v>-63686</v>
      </c>
      <c r="F61" s="15">
        <f>+F59-F60</f>
        <v>1150</v>
      </c>
      <c r="G61" s="77" t="s">
        <v>86</v>
      </c>
      <c r="H61" s="100"/>
      <c r="I61" s="101"/>
      <c r="J61" s="16">
        <v>1244</v>
      </c>
      <c r="K61" s="16">
        <v>4069</v>
      </c>
      <c r="L61" s="10"/>
      <c r="M61" s="10"/>
    </row>
    <row r="62" spans="2:13" ht="12.75" customHeight="1">
      <c r="B62" s="114" t="s">
        <v>87</v>
      </c>
      <c r="C62" s="115"/>
      <c r="D62" s="116"/>
      <c r="E62" s="133">
        <v>767051</v>
      </c>
      <c r="F62" s="133">
        <v>715494</v>
      </c>
      <c r="G62" s="76" t="s">
        <v>88</v>
      </c>
      <c r="H62" s="76"/>
      <c r="I62" s="76"/>
      <c r="J62" s="16">
        <f>+J46-J53</f>
        <v>783530</v>
      </c>
      <c r="K62" s="16">
        <f>+K46-K53</f>
        <v>909715</v>
      </c>
      <c r="L62" s="10"/>
      <c r="M62" s="10"/>
    </row>
    <row r="63" spans="2:13" ht="24.75" customHeight="1">
      <c r="B63" s="117"/>
      <c r="C63" s="118"/>
      <c r="D63" s="119"/>
      <c r="E63" s="134"/>
      <c r="F63" s="134"/>
      <c r="G63" s="135" t="s">
        <v>89</v>
      </c>
      <c r="H63" s="127"/>
      <c r="I63" s="128"/>
      <c r="J63" s="16">
        <v>717277</v>
      </c>
      <c r="K63" s="16">
        <v>918351</v>
      </c>
      <c r="L63" s="10"/>
      <c r="M63" s="10"/>
    </row>
    <row r="64" spans="2:13" ht="15" customHeight="1">
      <c r="B64" s="114" t="s">
        <v>90</v>
      </c>
      <c r="C64" s="115"/>
      <c r="D64" s="116"/>
      <c r="E64" s="133">
        <f>14198-2069</f>
        <v>12129</v>
      </c>
      <c r="F64" s="133">
        <v>6354</v>
      </c>
      <c r="G64" s="140" t="s">
        <v>91</v>
      </c>
      <c r="H64" s="78"/>
      <c r="I64" s="79"/>
      <c r="J64" s="16">
        <v>66253</v>
      </c>
      <c r="K64" s="16">
        <v>-8636</v>
      </c>
      <c r="L64" s="10"/>
      <c r="M64" s="10"/>
    </row>
    <row r="65" spans="2:13" ht="36.75" customHeight="1">
      <c r="B65" s="136"/>
      <c r="C65" s="137"/>
      <c r="D65" s="138"/>
      <c r="E65" s="139"/>
      <c r="F65" s="139"/>
      <c r="G65" s="84" t="s">
        <v>92</v>
      </c>
      <c r="H65" s="76"/>
      <c r="I65" s="76"/>
      <c r="J65" s="16">
        <v>120171</v>
      </c>
      <c r="K65" s="16">
        <v>28853</v>
      </c>
      <c r="L65" s="10"/>
      <c r="M65" s="10"/>
    </row>
    <row r="66" spans="2:13" ht="34.5" customHeight="1">
      <c r="B66" s="66" t="s">
        <v>93</v>
      </c>
      <c r="C66" s="66"/>
      <c r="D66" s="66"/>
      <c r="E66" s="83">
        <f>+E61+E62+E64</f>
        <v>715494</v>
      </c>
      <c r="F66" s="83">
        <f>+F61+F62+F64</f>
        <v>722998</v>
      </c>
      <c r="G66" s="84" t="s">
        <v>94</v>
      </c>
      <c r="H66" s="76"/>
      <c r="I66" s="76"/>
      <c r="J66" s="16">
        <v>2211</v>
      </c>
      <c r="K66" s="16">
        <v>9724</v>
      </c>
      <c r="L66" s="10"/>
      <c r="M66" s="10"/>
    </row>
    <row r="67" spans="2:13" ht="34.5" customHeight="1">
      <c r="B67" s="66"/>
      <c r="C67" s="66"/>
      <c r="D67" s="66"/>
      <c r="E67" s="83"/>
      <c r="F67" s="83"/>
      <c r="G67" s="141" t="s">
        <v>95</v>
      </c>
      <c r="H67" s="141"/>
      <c r="I67" s="141"/>
      <c r="J67" s="45">
        <v>31640</v>
      </c>
      <c r="K67" s="45">
        <v>121038</v>
      </c>
      <c r="L67" s="10"/>
      <c r="M67" s="10"/>
    </row>
    <row r="68" spans="2:13" ht="26.25" customHeight="1">
      <c r="B68" s="32"/>
      <c r="C68" s="32"/>
      <c r="D68" s="32"/>
      <c r="E68" s="32"/>
      <c r="F68" s="32"/>
      <c r="G68" s="132" t="s">
        <v>96</v>
      </c>
      <c r="H68" s="118"/>
      <c r="I68" s="119"/>
      <c r="J68" s="45">
        <v>203786</v>
      </c>
      <c r="K68" s="45">
        <v>118272</v>
      </c>
      <c r="L68" s="10"/>
      <c r="M68" s="10"/>
    </row>
    <row r="69" spans="2:13" ht="22.5" customHeight="1">
      <c r="B69" s="31"/>
      <c r="C69" s="31"/>
      <c r="D69" s="31"/>
      <c r="E69" s="24"/>
      <c r="F69" s="24"/>
      <c r="G69" s="97" t="s">
        <v>97</v>
      </c>
      <c r="H69" s="103"/>
      <c r="I69" s="104"/>
      <c r="J69" s="45">
        <v>12067</v>
      </c>
      <c r="K69" s="45">
        <v>13259</v>
      </c>
      <c r="L69" s="10"/>
      <c r="M69" s="10"/>
    </row>
    <row r="70" spans="2:13" ht="22.5" customHeight="1">
      <c r="B70" s="31"/>
      <c r="C70" s="31"/>
      <c r="D70" s="31"/>
      <c r="E70" s="24"/>
      <c r="F70" s="24"/>
      <c r="G70" s="97" t="s">
        <v>98</v>
      </c>
      <c r="H70" s="103"/>
      <c r="I70" s="104"/>
      <c r="J70" s="45"/>
      <c r="K70" s="45"/>
      <c r="L70" s="10"/>
      <c r="M70" s="10"/>
    </row>
    <row r="71" spans="2:13" ht="24" customHeight="1">
      <c r="B71" s="33"/>
      <c r="C71" s="33"/>
      <c r="D71" s="33"/>
      <c r="E71" s="34"/>
      <c r="F71" s="34"/>
      <c r="G71" s="135" t="s">
        <v>99</v>
      </c>
      <c r="H71" s="142"/>
      <c r="I71" s="143"/>
      <c r="J71" s="45">
        <v>12067</v>
      </c>
      <c r="K71" s="45">
        <v>13259</v>
      </c>
      <c r="L71" s="10"/>
      <c r="M71" s="10"/>
    </row>
    <row r="72" spans="2:13" ht="11.25" customHeight="1">
      <c r="B72" s="33"/>
      <c r="C72" s="33"/>
      <c r="D72" s="33"/>
      <c r="E72" s="34"/>
      <c r="F72" s="34"/>
      <c r="G72" s="82" t="s">
        <v>100</v>
      </c>
      <c r="H72" s="82"/>
      <c r="I72" s="82"/>
      <c r="J72" s="45">
        <v>0</v>
      </c>
      <c r="K72" s="45">
        <v>0</v>
      </c>
      <c r="L72" s="10"/>
      <c r="M72" s="10"/>
    </row>
    <row r="73" spans="2:13" ht="11.25" customHeight="1">
      <c r="B73" s="33"/>
      <c r="C73" s="33"/>
      <c r="D73" s="33"/>
      <c r="E73" s="34"/>
      <c r="F73" s="34"/>
      <c r="G73" s="145" t="s">
        <v>126</v>
      </c>
      <c r="H73" s="146"/>
      <c r="I73" s="147"/>
      <c r="J73" s="45">
        <v>2792</v>
      </c>
      <c r="K73" s="45">
        <v>1763</v>
      </c>
      <c r="L73" s="10"/>
      <c r="M73" s="10"/>
    </row>
    <row r="74" spans="2:13" ht="49.5" customHeight="1">
      <c r="B74" s="33"/>
      <c r="C74" s="33"/>
      <c r="D74" s="33"/>
      <c r="E74" s="34"/>
      <c r="F74" s="34"/>
      <c r="G74" s="148" t="s">
        <v>127</v>
      </c>
      <c r="H74" s="149"/>
      <c r="I74" s="150"/>
      <c r="J74" s="45">
        <v>0</v>
      </c>
      <c r="K74" s="45">
        <v>921</v>
      </c>
      <c r="L74" s="10"/>
      <c r="M74" s="10"/>
    </row>
    <row r="75" spans="2:13" ht="58.5" customHeight="1">
      <c r="B75" s="33"/>
      <c r="C75" s="33"/>
      <c r="D75" s="33"/>
      <c r="E75" s="34"/>
      <c r="F75" s="34"/>
      <c r="G75" s="148" t="s">
        <v>128</v>
      </c>
      <c r="H75" s="146"/>
      <c r="I75" s="147"/>
      <c r="J75" s="16">
        <v>7204</v>
      </c>
      <c r="K75" s="16">
        <v>0</v>
      </c>
      <c r="L75" s="10"/>
      <c r="M75" s="10"/>
    </row>
    <row r="76" spans="2:13" ht="7.5" customHeight="1">
      <c r="B76" s="33"/>
      <c r="C76" s="33"/>
      <c r="D76" s="33"/>
      <c r="E76" s="34"/>
      <c r="F76" s="34"/>
      <c r="G76" s="35"/>
      <c r="H76" s="36"/>
      <c r="I76" s="37"/>
      <c r="J76" s="16"/>
      <c r="K76" s="16"/>
      <c r="L76" s="10"/>
      <c r="M76" s="10"/>
    </row>
    <row r="77" spans="2:13" ht="12.75">
      <c r="B77" s="24"/>
      <c r="C77" s="24"/>
      <c r="D77" s="24"/>
      <c r="E77" s="34"/>
      <c r="F77" s="34"/>
      <c r="G77" s="151" t="s">
        <v>101</v>
      </c>
      <c r="H77" s="152"/>
      <c r="I77" s="153"/>
      <c r="J77" s="16">
        <f>+(J69-J73+J74-J75)</f>
        <v>2071</v>
      </c>
      <c r="K77" s="16">
        <f>+(K69-K73+K74-K75)</f>
        <v>12417</v>
      </c>
      <c r="L77" s="10"/>
      <c r="M77" s="10"/>
    </row>
    <row r="78" spans="2:13" ht="36" customHeight="1">
      <c r="B78" s="24"/>
      <c r="C78" s="24"/>
      <c r="D78" s="24"/>
      <c r="E78" s="34"/>
      <c r="F78" s="34"/>
      <c r="G78" s="148" t="s">
        <v>102</v>
      </c>
      <c r="H78" s="149"/>
      <c r="I78" s="150"/>
      <c r="J78" s="16">
        <v>0</v>
      </c>
      <c r="K78" s="16">
        <v>0</v>
      </c>
      <c r="L78" s="10"/>
      <c r="M78" s="10"/>
    </row>
    <row r="79" spans="2:13" ht="35.25" customHeight="1">
      <c r="B79" s="31"/>
      <c r="C79" s="31"/>
      <c r="D79" s="31"/>
      <c r="E79" s="24"/>
      <c r="F79" s="24"/>
      <c r="G79" s="148" t="s">
        <v>103</v>
      </c>
      <c r="H79" s="149"/>
      <c r="I79" s="150"/>
      <c r="J79" s="16">
        <v>0</v>
      </c>
      <c r="K79" s="16">
        <v>0</v>
      </c>
      <c r="L79" s="10"/>
      <c r="M79" s="10"/>
    </row>
    <row r="80" spans="2:13" ht="10.5" customHeight="1">
      <c r="B80" s="31"/>
      <c r="C80" s="31"/>
      <c r="D80" s="31"/>
      <c r="E80" s="24"/>
      <c r="F80" s="24"/>
      <c r="G80" s="135" t="s">
        <v>104</v>
      </c>
      <c r="H80" s="142"/>
      <c r="I80" s="143"/>
      <c r="J80" s="21"/>
      <c r="K80" s="21"/>
      <c r="L80" s="10"/>
      <c r="M80" s="10"/>
    </row>
    <row r="81" spans="2:13" ht="12.75">
      <c r="B81" s="31"/>
      <c r="C81" s="31"/>
      <c r="D81" s="31"/>
      <c r="E81" s="24"/>
      <c r="F81" s="24"/>
      <c r="G81" s="144" t="s">
        <v>105</v>
      </c>
      <c r="H81" s="144"/>
      <c r="I81" s="144"/>
      <c r="J81" s="16"/>
      <c r="K81" s="16"/>
      <c r="L81" s="10"/>
      <c r="M81" s="10"/>
    </row>
    <row r="82" spans="2:13" ht="24" customHeight="1">
      <c r="B82" s="31"/>
      <c r="C82" s="31"/>
      <c r="D82" s="31"/>
      <c r="E82" s="24"/>
      <c r="F82" s="24"/>
      <c r="G82" s="144" t="s">
        <v>106</v>
      </c>
      <c r="H82" s="144"/>
      <c r="I82" s="144"/>
      <c r="J82" s="16"/>
      <c r="K82" s="16"/>
      <c r="L82" s="10"/>
      <c r="M82" s="10"/>
    </row>
    <row r="83" spans="2:13" ht="16.5" customHeight="1">
      <c r="B83" s="31"/>
      <c r="C83" s="31"/>
      <c r="D83" s="31"/>
      <c r="E83" s="24"/>
      <c r="F83" s="24"/>
      <c r="G83" s="38"/>
      <c r="H83" s="38"/>
      <c r="I83" s="38"/>
      <c r="J83" s="24"/>
      <c r="K83" s="24"/>
      <c r="L83" s="10"/>
      <c r="M83" s="10"/>
    </row>
    <row r="84" spans="2:13" ht="12.75">
      <c r="B84" s="31"/>
      <c r="C84" s="31"/>
      <c r="D84" s="31"/>
      <c r="E84" s="24"/>
      <c r="F84" s="24"/>
      <c r="G84" s="38"/>
      <c r="H84" s="38"/>
      <c r="I84" s="38"/>
      <c r="J84" s="24"/>
      <c r="K84" s="24"/>
      <c r="L84" s="10"/>
      <c r="M84" s="10"/>
    </row>
    <row r="85" spans="2:13" ht="12.75">
      <c r="B85" s="156" t="s">
        <v>107</v>
      </c>
      <c r="C85" s="156"/>
      <c r="D85" s="156"/>
      <c r="E85" s="156"/>
      <c r="F85" s="156"/>
      <c r="G85" s="156"/>
      <c r="H85" s="156"/>
      <c r="I85" s="156"/>
      <c r="J85" s="156"/>
      <c r="K85" s="156"/>
      <c r="L85" s="10"/>
      <c r="M85" s="10"/>
    </row>
    <row r="86" spans="2:13" ht="12.75">
      <c r="B86" s="32"/>
      <c r="C86" s="32"/>
      <c r="D86" s="32"/>
      <c r="E86" s="32"/>
      <c r="F86" s="32"/>
      <c r="G86" s="32"/>
      <c r="H86" s="32"/>
      <c r="I86" s="32"/>
      <c r="J86" s="32"/>
      <c r="K86" s="32"/>
      <c r="L86" s="10"/>
      <c r="M86" s="10"/>
    </row>
    <row r="87" spans="2:13" ht="11.25" customHeight="1">
      <c r="B87" s="157"/>
      <c r="C87" s="158"/>
      <c r="D87" s="161">
        <v>2008</v>
      </c>
      <c r="E87" s="162"/>
      <c r="F87" s="162"/>
      <c r="G87" s="163"/>
      <c r="H87" s="164">
        <v>2009</v>
      </c>
      <c r="I87" s="165"/>
      <c r="J87" s="165"/>
      <c r="K87" s="166"/>
      <c r="L87" s="10"/>
      <c r="M87" s="10"/>
    </row>
    <row r="88" spans="2:11" ht="19.5">
      <c r="B88" s="159"/>
      <c r="C88" s="160"/>
      <c r="D88" s="39" t="s">
        <v>108</v>
      </c>
      <c r="E88" s="39" t="s">
        <v>109</v>
      </c>
      <c r="F88" s="39" t="s">
        <v>110</v>
      </c>
      <c r="G88" s="39" t="s">
        <v>111</v>
      </c>
      <c r="H88" s="39" t="s">
        <v>108</v>
      </c>
      <c r="I88" s="39" t="s">
        <v>109</v>
      </c>
      <c r="J88" s="39" t="s">
        <v>110</v>
      </c>
      <c r="K88" s="39" t="s">
        <v>111</v>
      </c>
    </row>
    <row r="89" spans="2:11" ht="12.75">
      <c r="B89" s="154" t="s">
        <v>112</v>
      </c>
      <c r="C89" s="155"/>
      <c r="D89" s="40">
        <v>594534</v>
      </c>
      <c r="E89" s="40">
        <v>150000</v>
      </c>
      <c r="F89" s="40">
        <v>103669</v>
      </c>
      <c r="G89" s="40">
        <f>+D89+E89-F89</f>
        <v>640865</v>
      </c>
      <c r="H89" s="40">
        <v>640865</v>
      </c>
      <c r="I89" s="40">
        <v>0</v>
      </c>
      <c r="J89" s="40">
        <v>0</v>
      </c>
      <c r="K89" s="40">
        <f>+H89+I89-J89</f>
        <v>640865</v>
      </c>
    </row>
    <row r="90" spans="2:11" ht="12.75">
      <c r="B90" s="154" t="s">
        <v>113</v>
      </c>
      <c r="C90" s="155"/>
      <c r="D90" s="40">
        <v>0</v>
      </c>
      <c r="E90" s="40">
        <v>0</v>
      </c>
      <c r="F90" s="40">
        <v>0</v>
      </c>
      <c r="G90" s="40">
        <f>+D90+E90-F90</f>
        <v>0</v>
      </c>
      <c r="H90" s="40">
        <v>0</v>
      </c>
      <c r="I90" s="40">
        <v>0</v>
      </c>
      <c r="J90" s="40">
        <v>0</v>
      </c>
      <c r="K90" s="40">
        <f>+H90+I90-J90</f>
        <v>0</v>
      </c>
    </row>
    <row r="91" spans="2:11" ht="19.5" customHeight="1">
      <c r="B91" s="154" t="s">
        <v>114</v>
      </c>
      <c r="C91" s="155"/>
      <c r="D91" s="40">
        <v>0</v>
      </c>
      <c r="E91" s="40">
        <v>0</v>
      </c>
      <c r="F91" s="40">
        <v>0</v>
      </c>
      <c r="G91" s="40">
        <f>+D91+E91-F91</f>
        <v>0</v>
      </c>
      <c r="H91" s="40">
        <v>0</v>
      </c>
      <c r="I91" s="40">
        <v>0</v>
      </c>
      <c r="J91" s="40">
        <v>0</v>
      </c>
      <c r="K91" s="40">
        <f>+H91+I91-J91</f>
        <v>0</v>
      </c>
    </row>
    <row r="92" spans="2:11" ht="12.75">
      <c r="B92" s="154" t="s">
        <v>115</v>
      </c>
      <c r="C92" s="155"/>
      <c r="D92" s="40">
        <v>49281</v>
      </c>
      <c r="E92" s="40">
        <v>760</v>
      </c>
      <c r="F92" s="40">
        <v>46260</v>
      </c>
      <c r="G92" s="40">
        <f>+D92+E92-F92</f>
        <v>3781</v>
      </c>
      <c r="H92" s="40">
        <v>3781</v>
      </c>
      <c r="I92" s="40">
        <v>0</v>
      </c>
      <c r="J92" s="40">
        <v>0</v>
      </c>
      <c r="K92" s="40">
        <f>+H92+I92-J92</f>
        <v>3781</v>
      </c>
    </row>
    <row r="93" spans="2:11" ht="12.75">
      <c r="B93" s="154" t="s">
        <v>116</v>
      </c>
      <c r="C93" s="155"/>
      <c r="D93" s="40">
        <v>1795</v>
      </c>
      <c r="E93" s="40">
        <v>0</v>
      </c>
      <c r="F93" s="40">
        <v>641</v>
      </c>
      <c r="G93" s="40">
        <f>+D93+E93-F93</f>
        <v>1154</v>
      </c>
      <c r="H93" s="40">
        <v>1154</v>
      </c>
      <c r="I93" s="40">
        <v>0</v>
      </c>
      <c r="J93" s="40">
        <v>0</v>
      </c>
      <c r="K93" s="40">
        <f>+H93+I93-J93</f>
        <v>1154</v>
      </c>
    </row>
    <row r="94" spans="2:11" ht="12.75">
      <c r="B94" s="154" t="s">
        <v>117</v>
      </c>
      <c r="C94" s="155"/>
      <c r="D94" s="40"/>
      <c r="E94" s="40"/>
      <c r="F94" s="40"/>
      <c r="G94" s="40">
        <f aca="true" t="shared" si="0" ref="G94:G99">+D94+E94-F94</f>
        <v>0</v>
      </c>
      <c r="H94" s="40"/>
      <c r="I94" s="40"/>
      <c r="J94" s="40"/>
      <c r="K94" s="40">
        <f aca="true" t="shared" si="1" ref="K94:K101">+H94+I94-J94</f>
        <v>0</v>
      </c>
    </row>
    <row r="95" spans="2:11" ht="41.25" customHeight="1">
      <c r="B95" s="154" t="s">
        <v>118</v>
      </c>
      <c r="C95" s="155"/>
      <c r="D95" s="40">
        <v>102162</v>
      </c>
      <c r="E95" s="40">
        <v>40</v>
      </c>
      <c r="F95" s="40">
        <v>1390</v>
      </c>
      <c r="G95" s="40">
        <f t="shared" si="0"/>
        <v>100812</v>
      </c>
      <c r="H95" s="40">
        <v>100812</v>
      </c>
      <c r="I95" s="40">
        <v>573</v>
      </c>
      <c r="J95" s="40">
        <v>39</v>
      </c>
      <c r="K95" s="40">
        <f t="shared" si="1"/>
        <v>101346</v>
      </c>
    </row>
    <row r="96" spans="2:11" ht="12.75">
      <c r="B96" s="154" t="s">
        <v>119</v>
      </c>
      <c r="C96" s="155"/>
      <c r="D96" s="40">
        <v>765</v>
      </c>
      <c r="E96" s="40">
        <v>2954</v>
      </c>
      <c r="F96" s="40">
        <v>814</v>
      </c>
      <c r="G96" s="40">
        <f t="shared" si="0"/>
        <v>2905</v>
      </c>
      <c r="H96" s="40">
        <v>3412</v>
      </c>
      <c r="I96" s="40">
        <v>12457</v>
      </c>
      <c r="J96" s="40">
        <v>0</v>
      </c>
      <c r="K96" s="40">
        <f t="shared" si="1"/>
        <v>15869</v>
      </c>
    </row>
    <row r="97" spans="2:11" ht="12.75">
      <c r="B97" s="154" t="s">
        <v>120</v>
      </c>
      <c r="C97" s="155"/>
      <c r="D97" s="40">
        <v>151335</v>
      </c>
      <c r="E97" s="40">
        <v>0</v>
      </c>
      <c r="F97" s="40">
        <v>151335</v>
      </c>
      <c r="G97" s="40">
        <f t="shared" si="0"/>
        <v>0</v>
      </c>
      <c r="H97" s="40">
        <v>0</v>
      </c>
      <c r="I97" s="40">
        <v>0</v>
      </c>
      <c r="J97" s="40">
        <v>0</v>
      </c>
      <c r="K97" s="40">
        <f t="shared" si="1"/>
        <v>0</v>
      </c>
    </row>
    <row r="98" spans="2:11" ht="18.75" customHeight="1">
      <c r="B98" s="170" t="s">
        <v>121</v>
      </c>
      <c r="C98" s="171"/>
      <c r="D98" s="40">
        <v>0</v>
      </c>
      <c r="E98" s="40">
        <v>0</v>
      </c>
      <c r="F98" s="40">
        <v>0</v>
      </c>
      <c r="G98" s="40">
        <f t="shared" si="0"/>
        <v>0</v>
      </c>
      <c r="H98" s="40">
        <v>0</v>
      </c>
      <c r="I98" s="40">
        <v>0</v>
      </c>
      <c r="J98" s="40">
        <v>0</v>
      </c>
      <c r="K98" s="40">
        <f t="shared" si="1"/>
        <v>0</v>
      </c>
    </row>
    <row r="99" spans="2:11" ht="33" customHeight="1">
      <c r="B99" s="170" t="s">
        <v>122</v>
      </c>
      <c r="C99" s="171"/>
      <c r="D99" s="40">
        <v>0</v>
      </c>
      <c r="E99" s="40">
        <v>12224</v>
      </c>
      <c r="F99" s="40">
        <v>0</v>
      </c>
      <c r="G99" s="40">
        <f t="shared" si="0"/>
        <v>12224</v>
      </c>
      <c r="H99" s="40">
        <v>12665</v>
      </c>
      <c r="I99" s="40">
        <v>869</v>
      </c>
      <c r="J99" s="40">
        <v>0</v>
      </c>
      <c r="K99" s="40">
        <f t="shared" si="1"/>
        <v>13534</v>
      </c>
    </row>
    <row r="100" spans="2:11" ht="12.75">
      <c r="B100" s="170" t="s">
        <v>123</v>
      </c>
      <c r="C100" s="171"/>
      <c r="D100" s="40">
        <f aca="true" t="shared" si="2" ref="D100:K100">(D89+D90+D91+D92+D93+D94+D95+D96)-(D97+D98+D99)</f>
        <v>597202</v>
      </c>
      <c r="E100" s="40">
        <f t="shared" si="2"/>
        <v>141530</v>
      </c>
      <c r="F100" s="40">
        <f t="shared" si="2"/>
        <v>1439</v>
      </c>
      <c r="G100" s="40">
        <f t="shared" si="2"/>
        <v>737293</v>
      </c>
      <c r="H100" s="40">
        <f t="shared" si="2"/>
        <v>737359</v>
      </c>
      <c r="I100" s="40">
        <f t="shared" si="2"/>
        <v>12161</v>
      </c>
      <c r="J100" s="40">
        <f t="shared" si="2"/>
        <v>39</v>
      </c>
      <c r="K100" s="40">
        <f t="shared" si="2"/>
        <v>749481</v>
      </c>
    </row>
    <row r="101" spans="2:11" ht="24.75" customHeight="1">
      <c r="B101" s="172" t="s">
        <v>124</v>
      </c>
      <c r="C101" s="172"/>
      <c r="D101" s="40">
        <v>0</v>
      </c>
      <c r="E101" s="40">
        <v>0</v>
      </c>
      <c r="F101" s="40">
        <v>0</v>
      </c>
      <c r="G101" s="40">
        <f>+D101+E101-F101</f>
        <v>0</v>
      </c>
      <c r="H101" s="40">
        <v>0</v>
      </c>
      <c r="I101" s="40">
        <v>0</v>
      </c>
      <c r="J101" s="40">
        <v>0</v>
      </c>
      <c r="K101" s="40">
        <f t="shared" si="1"/>
        <v>0</v>
      </c>
    </row>
    <row r="102" spans="2:11" ht="9.75" customHeight="1">
      <c r="B102" s="41"/>
      <c r="C102" s="41"/>
      <c r="D102" s="42"/>
      <c r="E102" s="30"/>
      <c r="F102" s="30"/>
      <c r="G102" s="30"/>
      <c r="H102" s="30"/>
      <c r="I102" s="30"/>
      <c r="J102" s="30"/>
      <c r="K102" s="30"/>
    </row>
    <row r="103" spans="2:12" ht="285.75" customHeight="1">
      <c r="B103" s="173" t="s">
        <v>133</v>
      </c>
      <c r="C103" s="174"/>
      <c r="D103" s="174"/>
      <c r="E103" s="174"/>
      <c r="F103" s="174"/>
      <c r="G103" s="174"/>
      <c r="H103" s="174"/>
      <c r="I103" s="174"/>
      <c r="J103" s="174"/>
      <c r="K103" s="174"/>
      <c r="L103" s="11"/>
    </row>
    <row r="104" spans="2:12" ht="24" customHeight="1">
      <c r="B104" s="43"/>
      <c r="C104" s="44"/>
      <c r="D104" s="44"/>
      <c r="E104" s="44"/>
      <c r="F104" s="44"/>
      <c r="G104" s="44"/>
      <c r="H104" s="44"/>
      <c r="I104" s="44"/>
      <c r="J104" s="44"/>
      <c r="K104" s="44"/>
      <c r="L104" s="11"/>
    </row>
    <row r="105" spans="2:11" ht="12.75" customHeight="1">
      <c r="B105" s="175" t="s">
        <v>130</v>
      </c>
      <c r="C105" s="175"/>
      <c r="D105" s="175"/>
      <c r="E105" s="175"/>
      <c r="F105" s="175"/>
      <c r="G105" s="175"/>
      <c r="H105" s="175"/>
      <c r="I105" s="175"/>
      <c r="J105" s="175"/>
      <c r="K105" s="175"/>
    </row>
    <row r="106" spans="2:11" ht="12.75">
      <c r="B106" s="176"/>
      <c r="C106" s="176"/>
      <c r="D106" s="176"/>
      <c r="E106" s="176"/>
      <c r="F106" s="176"/>
      <c r="G106" s="176"/>
      <c r="H106" s="176"/>
      <c r="I106" s="176"/>
      <c r="J106" s="176"/>
      <c r="K106" s="176"/>
    </row>
    <row r="107" spans="2:11" ht="33.75" customHeight="1">
      <c r="B107" s="176"/>
      <c r="C107" s="176"/>
      <c r="D107" s="176"/>
      <c r="E107" s="176"/>
      <c r="F107" s="176"/>
      <c r="G107" s="176"/>
      <c r="H107" s="176"/>
      <c r="I107" s="176"/>
      <c r="J107" s="176"/>
      <c r="K107" s="176"/>
    </row>
    <row r="108" spans="2:11" ht="10.5" customHeight="1">
      <c r="B108" s="177"/>
      <c r="C108" s="177"/>
      <c r="D108" s="177"/>
      <c r="E108" s="177"/>
      <c r="F108" s="177"/>
      <c r="G108" s="177"/>
      <c r="H108" s="177"/>
      <c r="I108" s="177"/>
      <c r="J108" s="177"/>
      <c r="K108" s="177"/>
    </row>
    <row r="109" spans="2:11" ht="12.75" customHeight="1">
      <c r="B109" s="12"/>
      <c r="C109" s="12"/>
      <c r="D109" s="12"/>
      <c r="E109" s="12"/>
      <c r="F109" s="12"/>
      <c r="G109" s="12"/>
      <c r="H109" s="12"/>
      <c r="I109" s="12"/>
      <c r="J109" s="12"/>
      <c r="K109" s="12"/>
    </row>
    <row r="110" spans="2:11" ht="12.75">
      <c r="B110" s="13"/>
      <c r="C110" s="13"/>
      <c r="D110" s="13"/>
      <c r="E110" s="13"/>
      <c r="F110" s="13"/>
      <c r="G110" s="13"/>
      <c r="H110" s="13"/>
      <c r="I110" s="13"/>
      <c r="J110" s="13"/>
      <c r="K110" s="13"/>
    </row>
    <row r="111" spans="2:11" ht="15">
      <c r="B111" s="1"/>
      <c r="C111" s="1"/>
      <c r="D111" s="1"/>
      <c r="E111" s="1"/>
      <c r="F111" s="14"/>
      <c r="G111" s="1"/>
      <c r="H111" s="167" t="s">
        <v>125</v>
      </c>
      <c r="I111" s="168"/>
      <c r="J111" s="168"/>
      <c r="K111" s="168"/>
    </row>
    <row r="112" spans="2:11" ht="14.25">
      <c r="B112" s="1"/>
      <c r="C112" s="1"/>
      <c r="D112" s="1"/>
      <c r="E112" s="1"/>
      <c r="F112" s="14"/>
      <c r="G112" s="1"/>
      <c r="H112" s="169" t="s">
        <v>134</v>
      </c>
      <c r="I112" s="169"/>
      <c r="J112" s="169"/>
      <c r="K112" s="169"/>
    </row>
    <row r="113" spans="2:11" ht="12.75">
      <c r="B113" s="1"/>
      <c r="C113" s="1"/>
      <c r="D113" s="1"/>
      <c r="E113" s="1"/>
      <c r="F113" s="14"/>
      <c r="G113" s="1"/>
      <c r="H113" s="2"/>
      <c r="I113" s="2"/>
      <c r="J113" s="2"/>
      <c r="K113" s="2"/>
    </row>
  </sheetData>
  <sheetProtection/>
  <mergeCells count="154">
    <mergeCell ref="B103:K103"/>
    <mergeCell ref="B105:K105"/>
    <mergeCell ref="B106:K107"/>
    <mergeCell ref="B108:K108"/>
    <mergeCell ref="B92:C92"/>
    <mergeCell ref="B93:C93"/>
    <mergeCell ref="H111:K111"/>
    <mergeCell ref="H112:K112"/>
    <mergeCell ref="B96:C96"/>
    <mergeCell ref="B97:C97"/>
    <mergeCell ref="B98:C98"/>
    <mergeCell ref="B99:C99"/>
    <mergeCell ref="B100:C100"/>
    <mergeCell ref="B101:C101"/>
    <mergeCell ref="B94:C94"/>
    <mergeCell ref="B95:C95"/>
    <mergeCell ref="G82:I82"/>
    <mergeCell ref="B85:K85"/>
    <mergeCell ref="B87:C88"/>
    <mergeCell ref="D87:G87"/>
    <mergeCell ref="H87:K87"/>
    <mergeCell ref="B89:C89"/>
    <mergeCell ref="B90:C90"/>
    <mergeCell ref="B91:C91"/>
    <mergeCell ref="G81:I81"/>
    <mergeCell ref="G69:I69"/>
    <mergeCell ref="G70:I70"/>
    <mergeCell ref="G71:I71"/>
    <mergeCell ref="G72:I72"/>
    <mergeCell ref="G73:I73"/>
    <mergeCell ref="G74:I74"/>
    <mergeCell ref="G75:I75"/>
    <mergeCell ref="G77:I77"/>
    <mergeCell ref="G78:I78"/>
    <mergeCell ref="B66:D67"/>
    <mergeCell ref="E66:E67"/>
    <mergeCell ref="F66:F67"/>
    <mergeCell ref="G66:I66"/>
    <mergeCell ref="G67:I67"/>
    <mergeCell ref="G80:I80"/>
    <mergeCell ref="G79:I79"/>
    <mergeCell ref="G68:I68"/>
    <mergeCell ref="B62:D63"/>
    <mergeCell ref="E62:E63"/>
    <mergeCell ref="F62:F63"/>
    <mergeCell ref="G62:I62"/>
    <mergeCell ref="G63:I63"/>
    <mergeCell ref="B64:D65"/>
    <mergeCell ref="E64:E65"/>
    <mergeCell ref="F64:F65"/>
    <mergeCell ref="G64:I64"/>
    <mergeCell ref="B57:D57"/>
    <mergeCell ref="G57:I57"/>
    <mergeCell ref="G65:I65"/>
    <mergeCell ref="B59:D59"/>
    <mergeCell ref="G59:I59"/>
    <mergeCell ref="B60:D60"/>
    <mergeCell ref="G60:I60"/>
    <mergeCell ref="B61:D61"/>
    <mergeCell ref="G61:I61"/>
    <mergeCell ref="B58:D58"/>
    <mergeCell ref="G58:I58"/>
    <mergeCell ref="B53:D53"/>
    <mergeCell ref="G53:I53"/>
    <mergeCell ref="B54:D54"/>
    <mergeCell ref="G54:I54"/>
    <mergeCell ref="B55:D55"/>
    <mergeCell ref="G55:I55"/>
    <mergeCell ref="B56:D56"/>
    <mergeCell ref="G56:I56"/>
    <mergeCell ref="G48:I48"/>
    <mergeCell ref="B49:D49"/>
    <mergeCell ref="G49:I49"/>
    <mergeCell ref="B44:D46"/>
    <mergeCell ref="B50:D51"/>
    <mergeCell ref="E50:E51"/>
    <mergeCell ref="F50:F51"/>
    <mergeCell ref="G50:I50"/>
    <mergeCell ref="G51:I51"/>
    <mergeCell ref="K38:K39"/>
    <mergeCell ref="G40:I40"/>
    <mergeCell ref="B42:F43"/>
    <mergeCell ref="G42:K43"/>
    <mergeCell ref="B52:D52"/>
    <mergeCell ref="G52:I52"/>
    <mergeCell ref="G46:I46"/>
    <mergeCell ref="B47:D47"/>
    <mergeCell ref="G47:I47"/>
    <mergeCell ref="B48:D48"/>
    <mergeCell ref="G38:I39"/>
    <mergeCell ref="J38:J39"/>
    <mergeCell ref="E44:E46"/>
    <mergeCell ref="F44:F46"/>
    <mergeCell ref="G44:I45"/>
    <mergeCell ref="J44:J45"/>
    <mergeCell ref="G28:I28"/>
    <mergeCell ref="B29:D29"/>
    <mergeCell ref="G29:I29"/>
    <mergeCell ref="G30:I30"/>
    <mergeCell ref="G31:I31"/>
    <mergeCell ref="K44:K45"/>
    <mergeCell ref="G34:I34"/>
    <mergeCell ref="G35:I35"/>
    <mergeCell ref="G36:I36"/>
    <mergeCell ref="G37:I37"/>
    <mergeCell ref="J23:J24"/>
    <mergeCell ref="K23:K24"/>
    <mergeCell ref="B24:D24"/>
    <mergeCell ref="G32:I32"/>
    <mergeCell ref="G33:I33"/>
    <mergeCell ref="B26:D26"/>
    <mergeCell ref="G26:I26"/>
    <mergeCell ref="B27:D27"/>
    <mergeCell ref="G27:I27"/>
    <mergeCell ref="B28:D28"/>
    <mergeCell ref="B25:D25"/>
    <mergeCell ref="G25:I25"/>
    <mergeCell ref="B20:D20"/>
    <mergeCell ref="G20:I20"/>
    <mergeCell ref="B21:D21"/>
    <mergeCell ref="G21:I21"/>
    <mergeCell ref="B22:D22"/>
    <mergeCell ref="G22:I22"/>
    <mergeCell ref="B23:D23"/>
    <mergeCell ref="G23:I24"/>
    <mergeCell ref="G13:I13"/>
    <mergeCell ref="B17:D19"/>
    <mergeCell ref="G17:I17"/>
    <mergeCell ref="G18:I18"/>
    <mergeCell ref="G19:I19"/>
    <mergeCell ref="B15:D15"/>
    <mergeCell ref="G15:I15"/>
    <mergeCell ref="B16:D16"/>
    <mergeCell ref="G16:I16"/>
    <mergeCell ref="B6:C6"/>
    <mergeCell ref="D6:G6"/>
    <mergeCell ref="B14:D14"/>
    <mergeCell ref="G14:I14"/>
    <mergeCell ref="B7:C7"/>
    <mergeCell ref="D7:G7"/>
    <mergeCell ref="H7:I7"/>
    <mergeCell ref="B12:D12"/>
    <mergeCell ref="G12:I12"/>
    <mergeCell ref="B13:D13"/>
    <mergeCell ref="H6:I6"/>
    <mergeCell ref="J6:K6"/>
    <mergeCell ref="J7:K7"/>
    <mergeCell ref="B9:K9"/>
    <mergeCell ref="B11:K11"/>
    <mergeCell ref="B1:K1"/>
    <mergeCell ref="B2:K2"/>
    <mergeCell ref="B3:K3"/>
    <mergeCell ref="I4:K4"/>
    <mergeCell ref="B5:K5"/>
  </mergeCells>
  <printOptions horizontalCentered="1"/>
  <pageMargins left="0.7480314960629921" right="0.7480314960629921" top="0.5905511811023623" bottom="0.3937007874015748" header="0.5118110236220472" footer="0.5118110236220472"/>
  <pageSetup horizontalDpi="300" verticalDpi="300" orientation="portrait" paperSize="9" scale="80"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Triglav Kopaonik 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marinika</dc:creator>
  <cp:keywords/>
  <dc:description/>
  <cp:lastModifiedBy>tijana.cvetkovic</cp:lastModifiedBy>
  <cp:lastPrinted>2010-06-25T10:41:12Z</cp:lastPrinted>
  <dcterms:created xsi:type="dcterms:W3CDTF">2009-05-11T12:43:02Z</dcterms:created>
  <dcterms:modified xsi:type="dcterms:W3CDTF">2010-07-02T10:34:50Z</dcterms:modified>
  <cp:category/>
  <cp:version/>
  <cp:contentType/>
  <cp:contentStatus/>
</cp:coreProperties>
</file>