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510" windowHeight="11055" activeTab="0"/>
  </bookViews>
  <sheets>
    <sheet name="Konsolidovani" sheetId="1" r:id="rId1"/>
  </sheets>
  <definedNames/>
  <calcPr fullCalcOnLoad="1"/>
</workbook>
</file>

<file path=xl/sharedStrings.xml><?xml version="1.0" encoding="utf-8"?>
<sst xmlns="http://schemas.openxmlformats.org/spreadsheetml/2006/main" count="157" uniqueCount="126">
  <si>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</si>
  <si>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</si>
  <si>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</si>
  <si>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</si>
  <si>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</si>
  <si>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</si>
  <si>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</si>
  <si>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</si>
  <si>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</si>
  <si>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</si>
  <si>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</si>
  <si>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</si>
  <si>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</si>
  <si>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</si>
  <si>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</si>
  <si>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</si>
  <si>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</si>
  <si>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</si>
  <si>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</si>
  <si>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</si>
  <si>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</si>
  <si>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</si>
  <si>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</si>
  <si>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</si>
  <si>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</si>
  <si>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</si>
  <si>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</si>
  <si>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</si>
  <si>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</si>
  <si>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</si>
  <si>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</si>
  <si>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</si>
  <si>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</si>
  <si>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</si>
  <si>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</si>
  <si>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</si>
  <si>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</si>
  <si>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</si>
  <si>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</si>
  <si>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</si>
  <si>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</si>
  <si>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</si>
  <si>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</si>
  <si>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</si>
  <si>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</si>
  <si>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</si>
  <si>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</si>
  <si>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</si>
  <si>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</si>
  <si>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</si>
  <si>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</si>
  <si>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</si>
  <si>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</si>
  <si>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</si>
  <si>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</si>
  <si>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</si>
  <si>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</si>
  <si>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</si>
  <si>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</si>
  <si>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</si>
  <si>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</si>
  <si>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</si>
  <si>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</si>
  <si>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</si>
  <si>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</si>
  <si>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</si>
  <si>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</si>
  <si>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</si>
  <si>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</si>
  <si>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</si>
  <si>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</si>
  <si>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</si>
  <si>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</si>
  <si>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</si>
  <si>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</si>
  <si>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</si>
  <si>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</si>
  <si>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</si>
  <si>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</si>
  <si>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</si>
  <si>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</si>
  <si>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</si>
  <si>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</si>
  <si>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</si>
  <si>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Бањички пут 62, Београд, Раковица</t>
  </si>
  <si>
    <t>Мила Радуновића А3/13, Подгорица, Црна Гора</t>
  </si>
  <si>
    <t xml:space="preserve">Акционарско друштво </t>
  </si>
  <si>
    <t>5. облик организовања:</t>
  </si>
  <si>
    <t>4. Делатност:</t>
  </si>
  <si>
    <t>6.Учешће у капиталу :</t>
  </si>
  <si>
    <t>Ситница , 38220 Косовска Митровица</t>
  </si>
  <si>
    <t>I ОСНОВНИ ПОДАЦИ МАТИЧНОГ ПРЕДУЗЕЋА</t>
  </si>
  <si>
    <t>ОСНОВНИ ПОДАЦИ ЗАВИСНИХ ПРЕДУЗЕЋА</t>
  </si>
  <si>
    <t>Ернст Боде</t>
  </si>
  <si>
    <t>О7011458</t>
  </si>
  <si>
    <t>О2328143</t>
  </si>
  <si>
    <t>1. Пословно име:</t>
  </si>
  <si>
    <t>Друштво са ограниченом одговорношћу</t>
  </si>
  <si>
    <t>III Пословни добитак / губитак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</si>
  <si>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</si>
  <si>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VIII Доб./ губ. из редов. пословања 
пре опорезивања</t>
  </si>
  <si>
    <t>Производња и промет техничких и медицинских гасова</t>
  </si>
  <si>
    <t>Дистрибуција и промет техничких и медицинских гасова</t>
  </si>
  <si>
    <t>II Стална средства намењена продаји и 
средства пословања које се обуставља</t>
  </si>
  <si>
    <t>IX Нето добитак / губитак пословања који се обуставља</t>
  </si>
  <si>
    <t>Б. ДОБИТ./ ГУБИТАК ПРЕ ОПОРЕЗИВАЊА</t>
  </si>
  <si>
    <t>Ревалориза-ционе резерве</t>
  </si>
  <si>
    <t>Нераспоређе-ни добитак</t>
  </si>
  <si>
    <t>Увид се може извршити сваког радног дана od 8 од 15 часова у седишту друштва, Бањички пут 62</t>
  </si>
  <si>
    <t>Messer Tehnogas а.д.</t>
  </si>
  <si>
    <t xml:space="preserve">Messer Bleona д.о.о. </t>
  </si>
  <si>
    <t>II  Goodwill</t>
  </si>
  <si>
    <t xml:space="preserve">Messer BH GAS д.о.о. </t>
  </si>
  <si>
    <t>65-01-0045-07</t>
  </si>
  <si>
    <t>B. Одложене пореске обавезе</t>
  </si>
  <si>
    <t>Г. УКУПНА ПАСИВА</t>
  </si>
  <si>
    <t>Д. ВАНБИЛАНСНА ПАСИВА</t>
  </si>
  <si>
    <t>2008.</t>
  </si>
  <si>
    <t>Sanayi Galzari AS, Kartal Cad 62, Истанбул, Турска</t>
  </si>
  <si>
    <t>Messer Aligaz а.д</t>
  </si>
  <si>
    <t>O530005078</t>
  </si>
  <si>
    <t>ИЗВОД ИЗ КОНСОЛИДОВАНИХ ФИНАНСИЈСКИХ ИЗВЕШТАЈА ЗА 2009. ГОДИНУ</t>
  </si>
  <si>
    <t>Прогас д.о.о</t>
  </si>
  <si>
    <r>
      <t>III ЗАКЉУЧНО МИШЉЕЊЕ РЕВИЗОРА (</t>
    </r>
    <r>
      <rPr>
        <b/>
        <u val="single"/>
        <sz val="10"/>
        <rFont val="Arial"/>
        <family val="2"/>
      </rPr>
      <t>KPMG д.оо Београд)</t>
    </r>
    <r>
      <rPr>
        <b/>
        <u val="single"/>
        <sz val="10"/>
        <rFont val="Arial"/>
        <family val="2"/>
      </rPr>
      <t xml:space="preserve"> О КОНСОЛИДОВАНИМ 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 31. децембар 2009.године, 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 (Службени гласник РС46/2006 и 111/2009).</t>
    </r>
    <r>
      <rPr>
        <sz val="8"/>
        <rFont val="Arial"/>
        <family val="0"/>
      </rPr>
      <t xml:space="preserve">
</t>
    </r>
  </si>
  <si>
    <t>Раиловачка бб, Раиловци,Сарајево,  Босна и Херцеговина</t>
  </si>
  <si>
    <t xml:space="preserve"> У току 2009. године докапитализован је Меsser Aligaz за износ од 4.330.000 ЕУР. У 2009. години купљене  су преостале акције Прогас-а у вредности од 200.000 ЕУР, и тако се стекло власништво у Прогасу од 100% i промењена је облик организованја из акционарског друштва у друштво ограничене одговорности.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</si>
</sst>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"/>
    <numFmt numFmtId="193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/>
    </xf>
    <xf numFmtId="3" fontId="1" fillId="0" borderId="11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3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9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view="pageBreakPreview" zoomScaleSheetLayoutView="100" workbookViewId="0" topLeftCell="A88">
      <selection activeCell="E81" sqref="E81"/>
    </sheetView>
  </sheetViews>
  <sheetFormatPr defaultColWidth="9.140625" defaultRowHeight="12.75"/>
  <cols>
    <col min="4" max="4" width="12.28125" style="0" customWidth="1"/>
  </cols>
  <sheetData>
    <row r="1" spans="2:11" ht="41.25" customHeight="1">
      <c r="B1" s="136" t="s">
        <v>67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1" ht="12.75">
      <c r="B2" s="137" t="s">
        <v>121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ht="25.5" customHeight="1">
      <c r="B3" s="138" t="s">
        <v>99</v>
      </c>
      <c r="C3" s="138"/>
      <c r="D3" s="138"/>
      <c r="E3" s="138"/>
      <c r="F3" s="138"/>
      <c r="G3" s="138"/>
      <c r="H3" s="138"/>
      <c r="I3" s="138"/>
      <c r="J3" s="138"/>
      <c r="K3" s="138"/>
    </row>
    <row r="4" spans="2:11" ht="12.75">
      <c r="B4" s="1"/>
      <c r="C4" s="1"/>
      <c r="D4" s="1"/>
      <c r="E4" s="1"/>
      <c r="F4" s="1"/>
      <c r="G4" s="1"/>
      <c r="H4" s="1"/>
      <c r="I4" s="1"/>
      <c r="J4" s="11"/>
      <c r="K4" s="11"/>
    </row>
    <row r="5" spans="2:11" ht="13.5" thickBot="1">
      <c r="B5" s="139" t="s">
        <v>91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2:11" ht="12.75">
      <c r="B6" s="98" t="s">
        <v>0</v>
      </c>
      <c r="C6" s="99"/>
      <c r="D6" s="100" t="s">
        <v>109</v>
      </c>
      <c r="E6" s="100"/>
      <c r="F6" s="100"/>
      <c r="G6" s="100"/>
      <c r="H6" s="99" t="s">
        <v>1</v>
      </c>
      <c r="I6" s="99"/>
      <c r="J6" s="100" t="s">
        <v>94</v>
      </c>
      <c r="K6" s="101"/>
    </row>
    <row r="7" spans="2:11" ht="13.5" thickBot="1">
      <c r="B7" s="78" t="s">
        <v>2</v>
      </c>
      <c r="C7" s="79"/>
      <c r="D7" s="80" t="s">
        <v>84</v>
      </c>
      <c r="E7" s="81"/>
      <c r="F7" s="81"/>
      <c r="G7" s="82"/>
      <c r="H7" s="79" t="s">
        <v>3</v>
      </c>
      <c r="I7" s="79"/>
      <c r="J7" s="80">
        <v>100002942</v>
      </c>
      <c r="K7" s="84"/>
    </row>
    <row r="8" spans="2:11" ht="13.5" thickBot="1">
      <c r="B8" s="51" t="s">
        <v>92</v>
      </c>
      <c r="C8" s="3"/>
      <c r="D8" s="2"/>
      <c r="E8" s="2"/>
      <c r="F8" s="2"/>
      <c r="G8" s="2"/>
      <c r="H8" s="3"/>
      <c r="I8" s="3"/>
      <c r="J8" s="2"/>
      <c r="K8" s="2"/>
    </row>
    <row r="9" spans="2:11" ht="12.75">
      <c r="B9" s="98" t="s">
        <v>96</v>
      </c>
      <c r="C9" s="99"/>
      <c r="D9" s="100" t="s">
        <v>122</v>
      </c>
      <c r="E9" s="100"/>
      <c r="F9" s="100"/>
      <c r="G9" s="100"/>
      <c r="H9" s="99" t="s">
        <v>1</v>
      </c>
      <c r="I9" s="99"/>
      <c r="J9" s="100" t="s">
        <v>95</v>
      </c>
      <c r="K9" s="101"/>
    </row>
    <row r="10" spans="2:11" ht="34.5" customHeight="1">
      <c r="B10" s="85" t="s">
        <v>2</v>
      </c>
      <c r="C10" s="86"/>
      <c r="D10" s="87" t="s">
        <v>85</v>
      </c>
      <c r="E10" s="88"/>
      <c r="F10" s="88"/>
      <c r="G10" s="89"/>
      <c r="H10" s="76" t="s">
        <v>88</v>
      </c>
      <c r="I10" s="77"/>
      <c r="J10" s="76" t="s">
        <v>101</v>
      </c>
      <c r="K10" s="77"/>
    </row>
    <row r="11" spans="2:11" ht="13.5" thickBot="1">
      <c r="B11" s="78" t="s">
        <v>87</v>
      </c>
      <c r="C11" s="79"/>
      <c r="D11" s="80" t="s">
        <v>97</v>
      </c>
      <c r="E11" s="81"/>
      <c r="F11" s="81"/>
      <c r="G11" s="82"/>
      <c r="H11" s="79" t="s">
        <v>89</v>
      </c>
      <c r="I11" s="79"/>
      <c r="J11" s="83">
        <v>1</v>
      </c>
      <c r="K11" s="84"/>
    </row>
    <row r="12" spans="2:11" ht="12.75">
      <c r="B12" s="98" t="s">
        <v>96</v>
      </c>
      <c r="C12" s="99"/>
      <c r="D12" s="100" t="s">
        <v>110</v>
      </c>
      <c r="E12" s="100"/>
      <c r="F12" s="100"/>
      <c r="G12" s="100"/>
      <c r="H12" s="99" t="s">
        <v>1</v>
      </c>
      <c r="I12" s="99"/>
      <c r="J12" s="100">
        <v>70392883</v>
      </c>
      <c r="K12" s="101"/>
    </row>
    <row r="13" spans="2:11" ht="33.75" customHeight="1">
      <c r="B13" s="85" t="s">
        <v>2</v>
      </c>
      <c r="C13" s="86"/>
      <c r="D13" s="87" t="s">
        <v>90</v>
      </c>
      <c r="E13" s="88"/>
      <c r="F13" s="88"/>
      <c r="G13" s="89"/>
      <c r="H13" s="76" t="s">
        <v>88</v>
      </c>
      <c r="I13" s="77"/>
      <c r="J13" s="76" t="s">
        <v>102</v>
      </c>
      <c r="K13" s="77"/>
    </row>
    <row r="14" spans="2:11" ht="13.5" thickBot="1">
      <c r="B14" s="78" t="s">
        <v>87</v>
      </c>
      <c r="C14" s="79"/>
      <c r="D14" s="80" t="s">
        <v>97</v>
      </c>
      <c r="E14" s="81"/>
      <c r="F14" s="81"/>
      <c r="G14" s="82"/>
      <c r="H14" s="79" t="s">
        <v>89</v>
      </c>
      <c r="I14" s="79"/>
      <c r="J14" s="145">
        <v>1</v>
      </c>
      <c r="K14" s="84"/>
    </row>
    <row r="15" spans="2:11" ht="12.75">
      <c r="B15" s="98" t="s">
        <v>96</v>
      </c>
      <c r="C15" s="99"/>
      <c r="D15" s="100" t="s">
        <v>112</v>
      </c>
      <c r="E15" s="100"/>
      <c r="F15" s="100"/>
      <c r="G15" s="100"/>
      <c r="H15" s="99" t="s">
        <v>1</v>
      </c>
      <c r="I15" s="99"/>
      <c r="J15" s="100" t="s">
        <v>113</v>
      </c>
      <c r="K15" s="101"/>
    </row>
    <row r="16" spans="2:11" ht="35.25" customHeight="1">
      <c r="B16" s="85" t="s">
        <v>2</v>
      </c>
      <c r="C16" s="86"/>
      <c r="D16" s="149" t="s">
        <v>124</v>
      </c>
      <c r="E16" s="150"/>
      <c r="F16" s="150"/>
      <c r="G16" s="151"/>
      <c r="H16" s="76" t="s">
        <v>88</v>
      </c>
      <c r="I16" s="77"/>
      <c r="J16" s="76" t="s">
        <v>101</v>
      </c>
      <c r="K16" s="77"/>
    </row>
    <row r="17" spans="2:11" ht="13.5" thickBot="1">
      <c r="B17" s="78" t="s">
        <v>87</v>
      </c>
      <c r="C17" s="79"/>
      <c r="D17" s="80" t="s">
        <v>97</v>
      </c>
      <c r="E17" s="81"/>
      <c r="F17" s="81"/>
      <c r="G17" s="82"/>
      <c r="H17" s="79" t="s">
        <v>89</v>
      </c>
      <c r="I17" s="79"/>
      <c r="J17" s="145">
        <v>1</v>
      </c>
      <c r="K17" s="84"/>
    </row>
    <row r="18" spans="2:11" ht="12.75">
      <c r="B18" s="98" t="s">
        <v>96</v>
      </c>
      <c r="C18" s="99"/>
      <c r="D18" s="100" t="s">
        <v>119</v>
      </c>
      <c r="E18" s="100"/>
      <c r="F18" s="100"/>
      <c r="G18" s="100"/>
      <c r="H18" s="99" t="s">
        <v>1</v>
      </c>
      <c r="I18" s="99"/>
      <c r="J18" s="152" t="s">
        <v>120</v>
      </c>
      <c r="K18" s="153"/>
    </row>
    <row r="19" spans="2:11" ht="35.25" customHeight="1">
      <c r="B19" s="85" t="s">
        <v>2</v>
      </c>
      <c r="C19" s="86"/>
      <c r="D19" s="154" t="s">
        <v>118</v>
      </c>
      <c r="E19" s="88"/>
      <c r="F19" s="88"/>
      <c r="G19" s="155"/>
      <c r="H19" s="76" t="s">
        <v>88</v>
      </c>
      <c r="I19" s="77"/>
      <c r="J19" s="76" t="s">
        <v>101</v>
      </c>
      <c r="K19" s="77"/>
    </row>
    <row r="20" spans="2:11" ht="13.5" thickBot="1">
      <c r="B20" s="78" t="s">
        <v>87</v>
      </c>
      <c r="C20" s="79"/>
      <c r="D20" s="80" t="s">
        <v>86</v>
      </c>
      <c r="E20" s="81"/>
      <c r="F20" s="81"/>
      <c r="G20" s="82"/>
      <c r="H20" s="79" t="s">
        <v>89</v>
      </c>
      <c r="I20" s="79"/>
      <c r="J20" s="145">
        <v>0.99</v>
      </c>
      <c r="K20" s="84"/>
    </row>
    <row r="21" spans="2:11" ht="7.5" customHeight="1">
      <c r="B21" s="3"/>
      <c r="C21" s="3"/>
      <c r="D21" s="2"/>
      <c r="E21" s="2"/>
      <c r="F21" s="2"/>
      <c r="G21" s="2"/>
      <c r="H21" s="3"/>
      <c r="I21" s="3"/>
      <c r="J21" s="2"/>
      <c r="K21" s="2"/>
    </row>
    <row r="22" spans="2:11" ht="12.75">
      <c r="B22" s="140" t="s">
        <v>4</v>
      </c>
      <c r="C22" s="140"/>
      <c r="D22" s="140"/>
      <c r="E22" s="140"/>
      <c r="F22" s="140"/>
      <c r="G22" s="140"/>
      <c r="H22" s="140"/>
      <c r="I22" s="140"/>
      <c r="J22" s="140"/>
      <c r="K22" s="140"/>
    </row>
    <row r="23" spans="2:11" ht="13.5" thickBot="1"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2.75">
      <c r="B24" s="141" t="s">
        <v>6</v>
      </c>
      <c r="C24" s="142"/>
      <c r="D24" s="142"/>
      <c r="E24" s="24" t="s">
        <v>117</v>
      </c>
      <c r="F24" s="24">
        <v>2009</v>
      </c>
      <c r="G24" s="142" t="s">
        <v>7</v>
      </c>
      <c r="H24" s="142"/>
      <c r="I24" s="142"/>
      <c r="J24" s="25" t="s">
        <v>117</v>
      </c>
      <c r="K24" s="25">
        <v>2009</v>
      </c>
    </row>
    <row r="25" spans="2:11" ht="12.75">
      <c r="B25" s="92" t="s">
        <v>8</v>
      </c>
      <c r="C25" s="93"/>
      <c r="D25" s="93"/>
      <c r="E25" s="22">
        <v>7015919</v>
      </c>
      <c r="F25" s="22">
        <v>7971089</v>
      </c>
      <c r="G25" s="93" t="s">
        <v>9</v>
      </c>
      <c r="H25" s="93"/>
      <c r="I25" s="93"/>
      <c r="J25" s="26">
        <v>7499332</v>
      </c>
      <c r="K25" s="26">
        <f>K26+K28+K29+K30-K31</f>
        <v>8345634</v>
      </c>
    </row>
    <row r="26" spans="2:11" ht="12.75">
      <c r="B26" s="133" t="s">
        <v>10</v>
      </c>
      <c r="C26" s="93"/>
      <c r="D26" s="93"/>
      <c r="E26" s="22"/>
      <c r="F26" s="22"/>
      <c r="G26" s="146" t="s">
        <v>69</v>
      </c>
      <c r="H26" s="147"/>
      <c r="I26" s="148"/>
      <c r="J26" s="26">
        <v>1892238</v>
      </c>
      <c r="K26" s="26">
        <v>1871452</v>
      </c>
    </row>
    <row r="27" spans="2:11" ht="12.75">
      <c r="B27" s="143" t="s">
        <v>111</v>
      </c>
      <c r="C27" s="144"/>
      <c r="D27" s="144"/>
      <c r="E27" s="22">
        <v>68351</v>
      </c>
      <c r="F27" s="22"/>
      <c r="G27" s="110" t="s">
        <v>11</v>
      </c>
      <c r="H27" s="110"/>
      <c r="I27" s="110"/>
      <c r="J27" s="26"/>
      <c r="K27" s="26"/>
    </row>
    <row r="28" spans="2:11" ht="12.75">
      <c r="B28" s="109" t="s">
        <v>12</v>
      </c>
      <c r="C28" s="110"/>
      <c r="D28" s="110"/>
      <c r="E28" s="22">
        <v>3762</v>
      </c>
      <c r="F28" s="22">
        <v>2745</v>
      </c>
      <c r="G28" s="110" t="s">
        <v>13</v>
      </c>
      <c r="H28" s="110"/>
      <c r="I28" s="110"/>
      <c r="J28" s="26">
        <v>1295618</v>
      </c>
      <c r="K28" s="26">
        <v>1296935</v>
      </c>
    </row>
    <row r="29" spans="2:11" ht="12.75">
      <c r="B29" s="107" t="s">
        <v>55</v>
      </c>
      <c r="C29" s="110"/>
      <c r="D29" s="110"/>
      <c r="E29" s="52">
        <v>6609622</v>
      </c>
      <c r="F29" s="52">
        <v>7659854</v>
      </c>
      <c r="G29" s="110" t="s">
        <v>14</v>
      </c>
      <c r="H29" s="110"/>
      <c r="I29" s="110"/>
      <c r="J29" s="26">
        <v>49125</v>
      </c>
      <c r="K29" s="26">
        <v>189740</v>
      </c>
    </row>
    <row r="30" spans="2:11" ht="12.75">
      <c r="B30" s="109"/>
      <c r="C30" s="110"/>
      <c r="D30" s="110"/>
      <c r="E30" s="53"/>
      <c r="F30" s="53"/>
      <c r="G30" s="110" t="s">
        <v>56</v>
      </c>
      <c r="H30" s="110"/>
      <c r="I30" s="110"/>
      <c r="J30" s="26">
        <v>4273463</v>
      </c>
      <c r="K30" s="26">
        <v>4998619</v>
      </c>
    </row>
    <row r="31" spans="2:11" ht="12.75">
      <c r="B31" s="133" t="s">
        <v>15</v>
      </c>
      <c r="C31" s="132"/>
      <c r="D31" s="132"/>
      <c r="E31" s="22">
        <v>334184</v>
      </c>
      <c r="F31" s="22">
        <v>308490</v>
      </c>
      <c r="G31" s="110" t="s">
        <v>16</v>
      </c>
      <c r="H31" s="110"/>
      <c r="I31" s="110"/>
      <c r="J31" s="26">
        <v>11112</v>
      </c>
      <c r="K31" s="26">
        <v>11112</v>
      </c>
    </row>
    <row r="32" spans="2:11" ht="12.75">
      <c r="B32" s="92" t="s">
        <v>20</v>
      </c>
      <c r="C32" s="93"/>
      <c r="D32" s="93"/>
      <c r="E32" s="22">
        <v>1847757</v>
      </c>
      <c r="F32" s="22">
        <v>2609470</v>
      </c>
      <c r="G32" s="110" t="s">
        <v>17</v>
      </c>
      <c r="H32" s="110"/>
      <c r="I32" s="110"/>
      <c r="J32" s="26"/>
      <c r="K32" s="26"/>
    </row>
    <row r="33" spans="2:11" ht="12.75" customHeight="1">
      <c r="B33" s="109" t="s">
        <v>22</v>
      </c>
      <c r="C33" s="110"/>
      <c r="D33" s="110"/>
      <c r="E33" s="22">
        <v>237454</v>
      </c>
      <c r="F33" s="22">
        <v>349226</v>
      </c>
      <c r="G33" s="134" t="s">
        <v>18</v>
      </c>
      <c r="H33" s="135"/>
      <c r="I33" s="135"/>
      <c r="J33" s="52">
        <v>1338912</v>
      </c>
      <c r="K33" s="52">
        <v>2215621</v>
      </c>
    </row>
    <row r="34" spans="2:11" ht="46.5" customHeight="1">
      <c r="B34" s="76" t="s">
        <v>103</v>
      </c>
      <c r="C34" s="77"/>
      <c r="D34" s="77"/>
      <c r="E34" s="22"/>
      <c r="F34" s="22"/>
      <c r="G34" s="135"/>
      <c r="H34" s="135"/>
      <c r="I34" s="135"/>
      <c r="J34" s="53"/>
      <c r="K34" s="53"/>
    </row>
    <row r="35" spans="2:11" ht="12.75">
      <c r="B35" s="109" t="s">
        <v>57</v>
      </c>
      <c r="C35" s="110"/>
      <c r="D35" s="110"/>
      <c r="E35" s="22">
        <v>1610303</v>
      </c>
      <c r="F35" s="22">
        <v>2260244</v>
      </c>
      <c r="G35" s="132" t="s">
        <v>19</v>
      </c>
      <c r="H35" s="132"/>
      <c r="I35" s="132"/>
      <c r="J35" s="26">
        <v>23226</v>
      </c>
      <c r="K35" s="26">
        <v>23290</v>
      </c>
    </row>
    <row r="36" spans="2:11" ht="12.75">
      <c r="B36" s="133" t="s">
        <v>24</v>
      </c>
      <c r="C36" s="132"/>
      <c r="D36" s="132"/>
      <c r="E36" s="22"/>
      <c r="F36" s="22"/>
      <c r="G36" s="132" t="s">
        <v>21</v>
      </c>
      <c r="H36" s="132"/>
      <c r="I36" s="132"/>
      <c r="J36" s="26">
        <v>183975</v>
      </c>
      <c r="K36" s="26">
        <v>281989</v>
      </c>
    </row>
    <row r="37" spans="2:11" ht="12.75">
      <c r="B37" s="92" t="s">
        <v>25</v>
      </c>
      <c r="C37" s="93"/>
      <c r="D37" s="93"/>
      <c r="E37" s="22">
        <v>8863676</v>
      </c>
      <c r="F37" s="22">
        <f>F25+F32</f>
        <v>10580559</v>
      </c>
      <c r="G37" s="110" t="s">
        <v>23</v>
      </c>
      <c r="H37" s="110"/>
      <c r="I37" s="110"/>
      <c r="J37" s="26">
        <v>1131711</v>
      </c>
      <c r="K37" s="26">
        <v>1910342</v>
      </c>
    </row>
    <row r="38" spans="2:11" ht="12.75">
      <c r="B38" s="92" t="s">
        <v>58</v>
      </c>
      <c r="C38" s="93"/>
      <c r="D38" s="93"/>
      <c r="E38" s="22"/>
      <c r="F38" s="22"/>
      <c r="G38" s="131" t="s">
        <v>114</v>
      </c>
      <c r="H38" s="131"/>
      <c r="I38" s="131"/>
      <c r="J38" s="26">
        <v>25432</v>
      </c>
      <c r="K38" s="26">
        <v>19304</v>
      </c>
    </row>
    <row r="39" spans="2:11" ht="12.75">
      <c r="B39" s="94" t="s">
        <v>26</v>
      </c>
      <c r="C39" s="95"/>
      <c r="D39" s="95"/>
      <c r="E39" s="22">
        <v>8863676</v>
      </c>
      <c r="F39" s="22">
        <f>F37</f>
        <v>10580559</v>
      </c>
      <c r="G39" s="103" t="s">
        <v>115</v>
      </c>
      <c r="H39" s="103"/>
      <c r="I39" s="103"/>
      <c r="J39" s="52">
        <v>8863676</v>
      </c>
      <c r="K39" s="52">
        <f>K25+K33+K38</f>
        <v>10580559</v>
      </c>
    </row>
    <row r="40" spans="2:11" ht="12.75">
      <c r="B40" s="94" t="s">
        <v>27</v>
      </c>
      <c r="C40" s="95"/>
      <c r="D40" s="95"/>
      <c r="E40" s="22">
        <v>11313</v>
      </c>
      <c r="F40" s="22">
        <v>117113</v>
      </c>
      <c r="G40" s="103"/>
      <c r="H40" s="103"/>
      <c r="I40" s="103"/>
      <c r="J40" s="53"/>
      <c r="K40" s="53"/>
    </row>
    <row r="41" spans="2:11" ht="13.5" thickBot="1">
      <c r="B41" s="27"/>
      <c r="C41" s="28"/>
      <c r="D41" s="28"/>
      <c r="E41" s="28"/>
      <c r="F41" s="28"/>
      <c r="G41" s="119" t="s">
        <v>116</v>
      </c>
      <c r="H41" s="120"/>
      <c r="I41" s="120"/>
      <c r="J41" s="30">
        <f>E40</f>
        <v>11313</v>
      </c>
      <c r="K41" s="30">
        <v>117113</v>
      </c>
    </row>
    <row r="43" spans="2:11" ht="12.75">
      <c r="B43" s="121" t="s">
        <v>59</v>
      </c>
      <c r="C43" s="122"/>
      <c r="D43" s="122"/>
      <c r="E43" s="122"/>
      <c r="F43" s="122"/>
      <c r="G43" s="122" t="s">
        <v>28</v>
      </c>
      <c r="H43" s="122"/>
      <c r="I43" s="122"/>
      <c r="J43" s="122"/>
      <c r="K43" s="122"/>
    </row>
    <row r="44" spans="2:11" ht="13.5" thickBot="1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11" ht="12.75" customHeight="1">
      <c r="B45" s="123" t="s">
        <v>54</v>
      </c>
      <c r="C45" s="124"/>
      <c r="D45" s="124"/>
      <c r="E45" s="127">
        <v>2008</v>
      </c>
      <c r="F45" s="127">
        <v>2009</v>
      </c>
      <c r="G45" s="129" t="s">
        <v>29</v>
      </c>
      <c r="H45" s="130"/>
      <c r="I45" s="130"/>
      <c r="J45" s="127">
        <v>2008</v>
      </c>
      <c r="K45" s="127">
        <v>2009</v>
      </c>
    </row>
    <row r="46" spans="2:11" ht="12.75">
      <c r="B46" s="125"/>
      <c r="C46" s="126"/>
      <c r="D46" s="126"/>
      <c r="E46" s="128"/>
      <c r="F46" s="128"/>
      <c r="G46" s="92"/>
      <c r="H46" s="93"/>
      <c r="I46" s="93"/>
      <c r="J46" s="128"/>
      <c r="K46" s="128"/>
    </row>
    <row r="47" spans="2:11" ht="12.75">
      <c r="B47" s="125"/>
      <c r="C47" s="126"/>
      <c r="D47" s="126"/>
      <c r="E47" s="128"/>
      <c r="F47" s="128"/>
      <c r="G47" s="109" t="s">
        <v>30</v>
      </c>
      <c r="H47" s="110"/>
      <c r="I47" s="110"/>
      <c r="J47" s="31">
        <v>4592911</v>
      </c>
      <c r="K47" s="31">
        <v>5163695</v>
      </c>
    </row>
    <row r="48" spans="2:11" ht="12.75">
      <c r="B48" s="109" t="s">
        <v>31</v>
      </c>
      <c r="C48" s="110"/>
      <c r="D48" s="110"/>
      <c r="E48" s="31">
        <v>5187718</v>
      </c>
      <c r="F48" s="31">
        <v>5231782</v>
      </c>
      <c r="G48" s="109" t="s">
        <v>34</v>
      </c>
      <c r="H48" s="110"/>
      <c r="I48" s="110"/>
      <c r="J48" s="31">
        <v>4002227</v>
      </c>
      <c r="K48" s="31">
        <v>4278451</v>
      </c>
    </row>
    <row r="49" spans="2:11" ht="12.75">
      <c r="B49" s="109" t="s">
        <v>32</v>
      </c>
      <c r="C49" s="110"/>
      <c r="D49" s="110"/>
      <c r="E49" s="31">
        <v>4234687</v>
      </c>
      <c r="F49" s="31">
        <v>3867922</v>
      </c>
      <c r="G49" s="109" t="s">
        <v>98</v>
      </c>
      <c r="H49" s="110"/>
      <c r="I49" s="110"/>
      <c r="J49" s="31">
        <f>+J47-J48</f>
        <v>590684</v>
      </c>
      <c r="K49" s="31">
        <f>+K47-K48</f>
        <v>885244</v>
      </c>
    </row>
    <row r="50" spans="2:11" ht="12.75">
      <c r="B50" s="116" t="s">
        <v>33</v>
      </c>
      <c r="C50" s="117"/>
      <c r="D50" s="117"/>
      <c r="E50" s="31">
        <f>+E48-E49</f>
        <v>953031</v>
      </c>
      <c r="F50" s="31">
        <f>+F48-F49</f>
        <v>1363860</v>
      </c>
      <c r="G50" s="109" t="s">
        <v>38</v>
      </c>
      <c r="H50" s="110"/>
      <c r="I50" s="110"/>
      <c r="J50" s="31">
        <v>291174</v>
      </c>
      <c r="K50" s="31">
        <v>184473</v>
      </c>
    </row>
    <row r="51" spans="2:11" ht="12.75">
      <c r="B51" s="66" t="s">
        <v>60</v>
      </c>
      <c r="C51" s="67"/>
      <c r="D51" s="67"/>
      <c r="E51" s="52"/>
      <c r="F51" s="52"/>
      <c r="G51" s="109" t="s">
        <v>40</v>
      </c>
      <c r="H51" s="110"/>
      <c r="I51" s="110"/>
      <c r="J51" s="31">
        <v>182563</v>
      </c>
      <c r="K51" s="31">
        <v>119014</v>
      </c>
    </row>
    <row r="52" spans="2:11" ht="12.75" customHeight="1">
      <c r="B52" s="66"/>
      <c r="C52" s="67"/>
      <c r="D52" s="67"/>
      <c r="E52" s="53"/>
      <c r="F52" s="53"/>
      <c r="G52" s="115" t="s">
        <v>41</v>
      </c>
      <c r="H52" s="118"/>
      <c r="I52" s="118"/>
      <c r="J52" s="31">
        <v>55195</v>
      </c>
      <c r="K52" s="31">
        <v>43444</v>
      </c>
    </row>
    <row r="53" spans="2:11" ht="25.5" customHeight="1">
      <c r="B53" s="107" t="s">
        <v>35</v>
      </c>
      <c r="C53" s="108"/>
      <c r="D53" s="108"/>
      <c r="E53" s="31">
        <v>799768</v>
      </c>
      <c r="F53" s="31">
        <v>54002</v>
      </c>
      <c r="G53" s="115" t="s">
        <v>43</v>
      </c>
      <c r="H53" s="67"/>
      <c r="I53" s="67"/>
      <c r="J53" s="31">
        <v>114594</v>
      </c>
      <c r="K53" s="31">
        <v>235728</v>
      </c>
    </row>
    <row r="54" spans="2:11" ht="24.75" customHeight="1">
      <c r="B54" s="107" t="s">
        <v>36</v>
      </c>
      <c r="C54" s="108"/>
      <c r="D54" s="108"/>
      <c r="E54" s="31">
        <v>2174415</v>
      </c>
      <c r="F54" s="31">
        <v>1635386</v>
      </c>
      <c r="G54" s="107" t="s">
        <v>100</v>
      </c>
      <c r="H54" s="110"/>
      <c r="I54" s="110"/>
      <c r="J54" s="31">
        <f>+J49+J50-J51+J52-J53</f>
        <v>639896</v>
      </c>
      <c r="K54" s="31">
        <f>+K49+K50-K51+K52-K53</f>
        <v>758419</v>
      </c>
    </row>
    <row r="55" spans="2:11" ht="26.25" customHeight="1">
      <c r="B55" s="109" t="s">
        <v>33</v>
      </c>
      <c r="C55" s="110"/>
      <c r="D55" s="110"/>
      <c r="E55" s="33">
        <f>+E53-E54</f>
        <v>-1374647</v>
      </c>
      <c r="F55" s="33">
        <f>+F53-F54</f>
        <v>-1581384</v>
      </c>
      <c r="G55" s="112" t="s">
        <v>104</v>
      </c>
      <c r="H55" s="113"/>
      <c r="I55" s="114"/>
      <c r="J55" s="33">
        <v>-4766</v>
      </c>
      <c r="K55" s="33">
        <v>-6257</v>
      </c>
    </row>
    <row r="56" spans="2:11" ht="12.75" customHeight="1">
      <c r="B56" s="66" t="s">
        <v>61</v>
      </c>
      <c r="C56" s="67"/>
      <c r="D56" s="67"/>
      <c r="E56" s="52"/>
      <c r="F56" s="52"/>
      <c r="G56" s="66" t="s">
        <v>105</v>
      </c>
      <c r="H56" s="67"/>
      <c r="I56" s="67"/>
      <c r="J56" s="52">
        <f>+J54+J55</f>
        <v>635130</v>
      </c>
      <c r="K56" s="52">
        <f>+K54+K55</f>
        <v>752162</v>
      </c>
    </row>
    <row r="57" spans="2:11" ht="12.75">
      <c r="B57" s="66"/>
      <c r="C57" s="67"/>
      <c r="D57" s="67"/>
      <c r="E57" s="53"/>
      <c r="F57" s="53"/>
      <c r="G57" s="66"/>
      <c r="H57" s="67"/>
      <c r="I57" s="67"/>
      <c r="J57" s="53"/>
      <c r="K57" s="53"/>
    </row>
    <row r="58" spans="2:11" ht="24.75" customHeight="1">
      <c r="B58" s="107" t="s">
        <v>37</v>
      </c>
      <c r="C58" s="108"/>
      <c r="D58" s="108"/>
      <c r="E58" s="31">
        <v>311000</v>
      </c>
      <c r="F58" s="31">
        <v>144039</v>
      </c>
      <c r="G58" s="94" t="s">
        <v>48</v>
      </c>
      <c r="H58" s="95"/>
      <c r="I58" s="95"/>
      <c r="J58" s="31">
        <f>38548-18903</f>
        <v>19645</v>
      </c>
      <c r="K58" s="31">
        <f>33134-6128</f>
        <v>27006</v>
      </c>
    </row>
    <row r="59" spans="2:11" ht="28.5" customHeight="1">
      <c r="B59" s="107" t="s">
        <v>39</v>
      </c>
      <c r="C59" s="108"/>
      <c r="D59" s="108"/>
      <c r="E59" s="31">
        <v>15339</v>
      </c>
      <c r="F59" s="31"/>
      <c r="G59" s="104" t="s">
        <v>62</v>
      </c>
      <c r="H59" s="105"/>
      <c r="I59" s="105"/>
      <c r="J59" s="35"/>
      <c r="K59" s="35"/>
    </row>
    <row r="60" spans="2:11" ht="16.5" customHeight="1">
      <c r="B60" s="109" t="s">
        <v>33</v>
      </c>
      <c r="C60" s="110"/>
      <c r="D60" s="110"/>
      <c r="E60" s="31">
        <f>+E58-E59</f>
        <v>295661</v>
      </c>
      <c r="F60" s="31">
        <f>+F58-F59</f>
        <v>144039</v>
      </c>
      <c r="G60" s="111" t="s">
        <v>63</v>
      </c>
      <c r="H60" s="105"/>
      <c r="I60" s="105"/>
      <c r="J60" s="26">
        <f>+J56-J58</f>
        <v>615485</v>
      </c>
      <c r="K60" s="26">
        <f>+K56-K58</f>
        <v>725156</v>
      </c>
    </row>
    <row r="61" spans="2:11" ht="34.5" customHeight="1">
      <c r="B61" s="102" t="s">
        <v>42</v>
      </c>
      <c r="C61" s="103"/>
      <c r="D61" s="103"/>
      <c r="E61" s="31">
        <f>+E48+E53+E58</f>
        <v>6298486</v>
      </c>
      <c r="F61" s="31">
        <f>+F48+F53+F58</f>
        <v>5429823</v>
      </c>
      <c r="G61" s="104" t="s">
        <v>66</v>
      </c>
      <c r="H61" s="105"/>
      <c r="I61" s="105"/>
      <c r="J61" s="26">
        <v>0</v>
      </c>
      <c r="K61" s="26"/>
    </row>
    <row r="62" spans="2:11" ht="35.25" customHeight="1">
      <c r="B62" s="102" t="s">
        <v>44</v>
      </c>
      <c r="C62" s="103"/>
      <c r="D62" s="103"/>
      <c r="E62" s="31">
        <f>+E49+E54+E59</f>
        <v>6424441</v>
      </c>
      <c r="F62" s="31">
        <f>+F49+F54+F59</f>
        <v>5503308</v>
      </c>
      <c r="G62" s="106" t="s">
        <v>64</v>
      </c>
      <c r="H62" s="95"/>
      <c r="I62" s="95"/>
      <c r="J62" s="26">
        <v>615485</v>
      </c>
      <c r="K62" s="26">
        <f>K60</f>
        <v>725156</v>
      </c>
    </row>
    <row r="63" spans="2:11" ht="18" customHeight="1">
      <c r="B63" s="92" t="s">
        <v>45</v>
      </c>
      <c r="C63" s="93"/>
      <c r="D63" s="93"/>
      <c r="E63" s="31">
        <f>+E61-E62</f>
        <v>-125955</v>
      </c>
      <c r="F63" s="31">
        <f>+F61-F62</f>
        <v>-73485</v>
      </c>
      <c r="G63" s="94" t="s">
        <v>65</v>
      </c>
      <c r="H63" s="95"/>
      <c r="I63" s="95"/>
      <c r="J63" s="35"/>
      <c r="K63" s="35"/>
    </row>
    <row r="64" spans="2:11" ht="15" customHeight="1">
      <c r="B64" s="66" t="s">
        <v>46</v>
      </c>
      <c r="C64" s="67"/>
      <c r="D64" s="67"/>
      <c r="E64" s="52">
        <v>299167</v>
      </c>
      <c r="F64" s="52">
        <v>202488</v>
      </c>
      <c r="G64" s="94" t="s">
        <v>50</v>
      </c>
      <c r="H64" s="95"/>
      <c r="I64" s="95"/>
      <c r="J64" s="35">
        <v>1</v>
      </c>
      <c r="K64" s="35">
        <v>1</v>
      </c>
    </row>
    <row r="65" spans="2:11" ht="28.5" customHeight="1" thickBot="1">
      <c r="B65" s="66"/>
      <c r="C65" s="67"/>
      <c r="D65" s="67"/>
      <c r="E65" s="53"/>
      <c r="F65" s="53"/>
      <c r="G65" s="96" t="s">
        <v>51</v>
      </c>
      <c r="H65" s="97"/>
      <c r="I65" s="97"/>
      <c r="J65" s="36"/>
      <c r="K65" s="36"/>
    </row>
    <row r="66" spans="2:11" ht="24" customHeight="1">
      <c r="B66" s="66" t="s">
        <v>47</v>
      </c>
      <c r="C66" s="67"/>
      <c r="D66" s="67"/>
      <c r="E66" s="52">
        <f>148749-119473</f>
        <v>29276</v>
      </c>
      <c r="F66" s="52">
        <f>61469-30968</f>
        <v>30501</v>
      </c>
      <c r="G66" s="90"/>
      <c r="H66" s="91"/>
      <c r="I66" s="91"/>
      <c r="J66" s="8"/>
      <c r="K66" s="8"/>
    </row>
    <row r="67" spans="2:6" ht="22.5" customHeight="1">
      <c r="B67" s="66"/>
      <c r="C67" s="67"/>
      <c r="D67" s="67"/>
      <c r="E67" s="53"/>
      <c r="F67" s="53"/>
    </row>
    <row r="68" spans="2:6" ht="12.75">
      <c r="B68" s="66" t="s">
        <v>49</v>
      </c>
      <c r="C68" s="67"/>
      <c r="D68" s="67"/>
      <c r="E68" s="32">
        <f>+E63+E64+E66</f>
        <v>202488</v>
      </c>
      <c r="F68" s="32">
        <f>+F63+F64+F66</f>
        <v>159504</v>
      </c>
    </row>
    <row r="69" spans="2:6" ht="13.5" thickBot="1">
      <c r="B69" s="68"/>
      <c r="C69" s="69"/>
      <c r="D69" s="69"/>
      <c r="E69" s="34"/>
      <c r="F69" s="34"/>
    </row>
    <row r="70" ht="14.25" customHeight="1"/>
    <row r="71" spans="1:11" ht="12.75">
      <c r="A71" s="70" t="s">
        <v>52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</row>
    <row r="72" ht="7.5" customHeight="1" thickBot="1"/>
    <row r="73" spans="2:11" ht="12" customHeight="1">
      <c r="B73" s="37"/>
      <c r="C73" s="38"/>
      <c r="D73" s="71">
        <v>2008</v>
      </c>
      <c r="E73" s="72"/>
      <c r="F73" s="72"/>
      <c r="G73" s="73"/>
      <c r="H73" s="71">
        <v>2009</v>
      </c>
      <c r="I73" s="74"/>
      <c r="J73" s="74"/>
      <c r="K73" s="75"/>
    </row>
    <row r="74" spans="2:11" ht="27.75" customHeight="1" hidden="1">
      <c r="B74" s="39"/>
      <c r="C74" s="19"/>
      <c r="D74" s="16"/>
      <c r="E74" s="17"/>
      <c r="F74" s="17"/>
      <c r="G74" s="18"/>
      <c r="H74" s="16"/>
      <c r="I74" s="17"/>
      <c r="J74" s="17"/>
      <c r="K74" s="40"/>
    </row>
    <row r="75" spans="2:11" ht="27.75" customHeight="1">
      <c r="B75" s="41"/>
      <c r="C75" s="20"/>
      <c r="D75" s="12" t="s">
        <v>70</v>
      </c>
      <c r="E75" s="12" t="s">
        <v>71</v>
      </c>
      <c r="F75" s="12" t="s">
        <v>72</v>
      </c>
      <c r="G75" s="12" t="s">
        <v>73</v>
      </c>
      <c r="H75" s="12" t="s">
        <v>70</v>
      </c>
      <c r="I75" s="12" t="s">
        <v>71</v>
      </c>
      <c r="J75" s="12" t="s">
        <v>72</v>
      </c>
      <c r="K75" s="42" t="s">
        <v>73</v>
      </c>
    </row>
    <row r="76" spans="2:11" ht="21.75" customHeight="1">
      <c r="B76" s="43" t="s">
        <v>74</v>
      </c>
      <c r="C76" s="14"/>
      <c r="D76" s="23">
        <v>1887012</v>
      </c>
      <c r="E76" s="23">
        <v>347</v>
      </c>
      <c r="F76" s="23"/>
      <c r="G76" s="23">
        <f>D76+E76-F76</f>
        <v>1887359</v>
      </c>
      <c r="H76" s="23">
        <v>1887359</v>
      </c>
      <c r="I76" s="23"/>
      <c r="J76" s="23">
        <v>20786</v>
      </c>
      <c r="K76" s="44">
        <f>H76+I76-J76</f>
        <v>1866573</v>
      </c>
    </row>
    <row r="77" spans="2:11" ht="21.75" customHeight="1">
      <c r="B77" s="43" t="s">
        <v>75</v>
      </c>
      <c r="C77" s="14"/>
      <c r="D77" s="23">
        <v>4879</v>
      </c>
      <c r="E77" s="23"/>
      <c r="F77" s="23"/>
      <c r="G77" s="23">
        <f aca="true" t="shared" si="0" ref="G77:G84">D77+E77-F77</f>
        <v>4879</v>
      </c>
      <c r="H77" s="23">
        <v>4879</v>
      </c>
      <c r="I77" s="23"/>
      <c r="J77" s="23"/>
      <c r="K77" s="44">
        <f aca="true" t="shared" si="1" ref="K77:K84">H77+I77-J77</f>
        <v>4879</v>
      </c>
    </row>
    <row r="78" spans="2:11" ht="30" customHeight="1">
      <c r="B78" s="43" t="s">
        <v>76</v>
      </c>
      <c r="C78" s="14"/>
      <c r="D78" s="23">
        <v>0</v>
      </c>
      <c r="E78" s="23"/>
      <c r="F78" s="23"/>
      <c r="G78" s="23">
        <f t="shared" si="0"/>
        <v>0</v>
      </c>
      <c r="H78" s="23">
        <v>0</v>
      </c>
      <c r="I78" s="23"/>
      <c r="J78" s="23"/>
      <c r="K78" s="44">
        <f t="shared" si="1"/>
        <v>0</v>
      </c>
    </row>
    <row r="79" spans="2:11" ht="21.75" customHeight="1">
      <c r="B79" s="43" t="s">
        <v>77</v>
      </c>
      <c r="C79" s="14"/>
      <c r="D79" s="23">
        <v>13370</v>
      </c>
      <c r="E79" s="23"/>
      <c r="F79" s="23"/>
      <c r="G79" s="23">
        <f t="shared" si="0"/>
        <v>13370</v>
      </c>
      <c r="H79" s="23">
        <v>13370</v>
      </c>
      <c r="I79" s="23">
        <v>1060</v>
      </c>
      <c r="J79" s="23"/>
      <c r="K79" s="44">
        <f t="shared" si="1"/>
        <v>14430</v>
      </c>
    </row>
    <row r="80" spans="2:11" ht="21.75" customHeight="1">
      <c r="B80" s="43" t="s">
        <v>78</v>
      </c>
      <c r="C80" s="14"/>
      <c r="D80" s="23">
        <v>1282236</v>
      </c>
      <c r="E80" s="23">
        <v>12</v>
      </c>
      <c r="F80" s="23"/>
      <c r="G80" s="23">
        <f t="shared" si="0"/>
        <v>1282248</v>
      </c>
      <c r="H80" s="23">
        <v>1282248</v>
      </c>
      <c r="I80" s="23">
        <v>257</v>
      </c>
      <c r="J80" s="23"/>
      <c r="K80" s="44">
        <f t="shared" si="1"/>
        <v>1282505</v>
      </c>
    </row>
    <row r="81" spans="2:11" ht="21.75" customHeight="1">
      <c r="B81" s="43" t="s">
        <v>106</v>
      </c>
      <c r="C81" s="14"/>
      <c r="D81" s="23">
        <v>0</v>
      </c>
      <c r="E81" s="23">
        <v>49125</v>
      </c>
      <c r="F81" s="23"/>
      <c r="G81" s="23">
        <f t="shared" si="0"/>
        <v>49125</v>
      </c>
      <c r="H81" s="23">
        <v>49125</v>
      </c>
      <c r="I81" s="23">
        <v>140615</v>
      </c>
      <c r="J81" s="23"/>
      <c r="K81" s="44">
        <f t="shared" si="1"/>
        <v>189740</v>
      </c>
    </row>
    <row r="82" spans="2:11" ht="21.75" customHeight="1">
      <c r="B82" s="43" t="s">
        <v>107</v>
      </c>
      <c r="C82" s="14"/>
      <c r="D82" s="23">
        <v>3637442</v>
      </c>
      <c r="E82" s="23">
        <v>636021</v>
      </c>
      <c r="F82" s="23"/>
      <c r="G82" s="23">
        <f t="shared" si="0"/>
        <v>4273463</v>
      </c>
      <c r="H82" s="23">
        <v>4273463</v>
      </c>
      <c r="I82" s="23">
        <v>725156</v>
      </c>
      <c r="J82" s="23"/>
      <c r="K82" s="44">
        <f t="shared" si="1"/>
        <v>4998619</v>
      </c>
    </row>
    <row r="83" spans="2:11" ht="28.5" customHeight="1">
      <c r="B83" s="43" t="s">
        <v>79</v>
      </c>
      <c r="C83" s="14"/>
      <c r="D83" s="23">
        <v>12187</v>
      </c>
      <c r="E83" s="23"/>
      <c r="F83" s="23">
        <v>1075</v>
      </c>
      <c r="G83" s="23">
        <f t="shared" si="0"/>
        <v>11112</v>
      </c>
      <c r="H83" s="23">
        <v>11112</v>
      </c>
      <c r="I83" s="23"/>
      <c r="J83" s="23"/>
      <c r="K83" s="44">
        <f t="shared" si="1"/>
        <v>11112</v>
      </c>
    </row>
    <row r="84" spans="2:11" ht="32.25" customHeight="1">
      <c r="B84" s="45" t="s">
        <v>80</v>
      </c>
      <c r="C84" s="15"/>
      <c r="D84" s="23">
        <v>0</v>
      </c>
      <c r="E84" s="23"/>
      <c r="F84" s="23"/>
      <c r="G84" s="23">
        <f t="shared" si="0"/>
        <v>0</v>
      </c>
      <c r="H84" s="23">
        <v>0</v>
      </c>
      <c r="I84" s="23"/>
      <c r="J84" s="23"/>
      <c r="K84" s="44">
        <f t="shared" si="1"/>
        <v>0</v>
      </c>
    </row>
    <row r="85" spans="2:11" ht="21.75" customHeight="1">
      <c r="B85" s="45" t="s">
        <v>81</v>
      </c>
      <c r="C85" s="15"/>
      <c r="D85" s="23">
        <v>6812752</v>
      </c>
      <c r="E85" s="23">
        <f>SUM(E76:E84)</f>
        <v>685505</v>
      </c>
      <c r="F85" s="23">
        <f>SUM(F76:F84)</f>
        <v>1075</v>
      </c>
      <c r="G85" s="23">
        <f>G76+G77+G78+G79+G80+G81+G82-G83</f>
        <v>7499332</v>
      </c>
      <c r="H85" s="23">
        <v>7499332</v>
      </c>
      <c r="I85" s="23">
        <f>SUM(I76:I84)</f>
        <v>867088</v>
      </c>
      <c r="J85" s="23">
        <f>SUM(J76:J84)</f>
        <v>20786</v>
      </c>
      <c r="K85" s="44">
        <f>K76+K77+K78+K79+K80+K81+K82-K83</f>
        <v>8345634</v>
      </c>
    </row>
    <row r="86" spans="1:11" ht="31.5" customHeight="1" thickBot="1">
      <c r="A86" s="21"/>
      <c r="B86" s="46" t="s">
        <v>83</v>
      </c>
      <c r="C86" s="47"/>
      <c r="D86" s="48"/>
      <c r="E86" s="29"/>
      <c r="F86" s="29"/>
      <c r="G86" s="29"/>
      <c r="H86" s="29"/>
      <c r="I86" s="29"/>
      <c r="J86" s="49"/>
      <c r="K86" s="50"/>
    </row>
    <row r="87" spans="1:11" ht="20.25" customHeight="1">
      <c r="A87" s="61"/>
      <c r="B87" s="61"/>
      <c r="C87" s="13"/>
      <c r="D87" s="6"/>
      <c r="E87" s="6"/>
      <c r="F87" s="6"/>
      <c r="G87" s="6"/>
      <c r="H87" s="6"/>
      <c r="I87" s="6"/>
      <c r="J87" s="6"/>
      <c r="K87" s="6"/>
    </row>
    <row r="88" ht="3" customHeight="1"/>
    <row r="89" spans="2:11" ht="95.25" customHeight="1">
      <c r="B89" s="62" t="s">
        <v>123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2:11" ht="3.75" customHeight="1"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2:11" ht="39" customHeight="1">
      <c r="B91" s="64" t="s">
        <v>82</v>
      </c>
      <c r="C91" s="65"/>
      <c r="D91" s="65"/>
      <c r="E91" s="65"/>
      <c r="F91" s="65"/>
      <c r="G91" s="65"/>
      <c r="H91" s="65"/>
      <c r="I91" s="65"/>
      <c r="J91" s="65"/>
      <c r="K91" s="65"/>
    </row>
    <row r="92" spans="2:11" ht="12.75" customHeight="1">
      <c r="B92" s="60" t="s">
        <v>125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2:11" ht="12.75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ht="12.75">
      <c r="B95" s="60"/>
      <c r="C95" s="60"/>
      <c r="D95" s="60"/>
      <c r="E95" s="60"/>
      <c r="F95" s="60"/>
      <c r="G95" s="60"/>
      <c r="H95" s="60"/>
      <c r="I95" s="60"/>
      <c r="J95" s="60"/>
      <c r="K95" s="60"/>
    </row>
    <row r="96" spans="2:11" ht="12.75"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2:11" ht="12.75"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2:11" ht="2.2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2:11" ht="3.75" customHeight="1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24.75" customHeight="1">
      <c r="B100" s="55" t="s">
        <v>68</v>
      </c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2:11" ht="12.75" customHeight="1">
      <c r="B101" s="57" t="s">
        <v>108</v>
      </c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2:11" ht="14.2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1"/>
      <c r="C104" s="1"/>
      <c r="D104" s="1"/>
      <c r="E104" s="1"/>
      <c r="F104" s="5"/>
      <c r="G104" s="1"/>
      <c r="H104" s="58" t="s">
        <v>53</v>
      </c>
      <c r="I104" s="59"/>
      <c r="J104" s="59"/>
      <c r="K104" s="59"/>
    </row>
    <row r="105" spans="2:11" ht="12.75">
      <c r="B105" s="1"/>
      <c r="C105" s="1"/>
      <c r="D105" s="1"/>
      <c r="E105" s="1"/>
      <c r="F105" s="5"/>
      <c r="G105" s="1"/>
      <c r="H105" s="54" t="s">
        <v>93</v>
      </c>
      <c r="I105" s="54"/>
      <c r="J105" s="54"/>
      <c r="K105" s="54"/>
    </row>
    <row r="106" spans="2:11" ht="9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24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65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</sheetData>
  <mergeCells count="165">
    <mergeCell ref="B20:C20"/>
    <mergeCell ref="D20:G20"/>
    <mergeCell ref="H20:I20"/>
    <mergeCell ref="J20:K20"/>
    <mergeCell ref="B19:C19"/>
    <mergeCell ref="D19:G19"/>
    <mergeCell ref="H19:I19"/>
    <mergeCell ref="J19:K19"/>
    <mergeCell ref="B18:C18"/>
    <mergeCell ref="D18:G18"/>
    <mergeCell ref="H18:I18"/>
    <mergeCell ref="J18:K18"/>
    <mergeCell ref="B17:C17"/>
    <mergeCell ref="D17:G17"/>
    <mergeCell ref="H17:I17"/>
    <mergeCell ref="J17:K17"/>
    <mergeCell ref="B16:C16"/>
    <mergeCell ref="D16:G16"/>
    <mergeCell ref="H16:I16"/>
    <mergeCell ref="J16:K16"/>
    <mergeCell ref="B15:C15"/>
    <mergeCell ref="D15:G15"/>
    <mergeCell ref="H15:I15"/>
    <mergeCell ref="J15:K15"/>
    <mergeCell ref="K33:K34"/>
    <mergeCell ref="K39:K40"/>
    <mergeCell ref="D14:G14"/>
    <mergeCell ref="H14:I14"/>
    <mergeCell ref="J14:K14"/>
    <mergeCell ref="G27:I27"/>
    <mergeCell ref="G26:I26"/>
    <mergeCell ref="B28:D28"/>
    <mergeCell ref="G28:I28"/>
    <mergeCell ref="B29:D30"/>
    <mergeCell ref="B25:D25"/>
    <mergeCell ref="G25:I25"/>
    <mergeCell ref="B26:D26"/>
    <mergeCell ref="B27:D27"/>
    <mergeCell ref="B22:K22"/>
    <mergeCell ref="B23:K23"/>
    <mergeCell ref="B24:D24"/>
    <mergeCell ref="G24:I24"/>
    <mergeCell ref="B1:K1"/>
    <mergeCell ref="B2:K2"/>
    <mergeCell ref="B3:K3"/>
    <mergeCell ref="B5:K5"/>
    <mergeCell ref="B12:C12"/>
    <mergeCell ref="D12:G12"/>
    <mergeCell ref="H12:I12"/>
    <mergeCell ref="J12:K12"/>
    <mergeCell ref="B13:C13"/>
    <mergeCell ref="D13:G13"/>
    <mergeCell ref="H13:I13"/>
    <mergeCell ref="J13:K13"/>
    <mergeCell ref="E29:E30"/>
    <mergeCell ref="G29:I29"/>
    <mergeCell ref="G30:I30"/>
    <mergeCell ref="F29:F30"/>
    <mergeCell ref="B31:D31"/>
    <mergeCell ref="G31:I31"/>
    <mergeCell ref="B32:D32"/>
    <mergeCell ref="G32:I32"/>
    <mergeCell ref="B33:D33"/>
    <mergeCell ref="G33:I34"/>
    <mergeCell ref="J33:J34"/>
    <mergeCell ref="B34:D34"/>
    <mergeCell ref="B35:D35"/>
    <mergeCell ref="G35:I35"/>
    <mergeCell ref="B36:D36"/>
    <mergeCell ref="G36:I36"/>
    <mergeCell ref="B37:D37"/>
    <mergeCell ref="G37:I37"/>
    <mergeCell ref="B38:D38"/>
    <mergeCell ref="G38:I38"/>
    <mergeCell ref="B39:D39"/>
    <mergeCell ref="G39:I40"/>
    <mergeCell ref="J39:J40"/>
    <mergeCell ref="B40:D40"/>
    <mergeCell ref="G41:I41"/>
    <mergeCell ref="B43:F44"/>
    <mergeCell ref="G43:K44"/>
    <mergeCell ref="B45:D47"/>
    <mergeCell ref="E45:E47"/>
    <mergeCell ref="F45:F47"/>
    <mergeCell ref="G45:I46"/>
    <mergeCell ref="J45:J46"/>
    <mergeCell ref="K45:K46"/>
    <mergeCell ref="G47:I47"/>
    <mergeCell ref="B48:D48"/>
    <mergeCell ref="G48:I48"/>
    <mergeCell ref="B49:D49"/>
    <mergeCell ref="G49:I49"/>
    <mergeCell ref="B50:D50"/>
    <mergeCell ref="G50:I50"/>
    <mergeCell ref="B51:D52"/>
    <mergeCell ref="E51:E52"/>
    <mergeCell ref="G51:I51"/>
    <mergeCell ref="G52:I52"/>
    <mergeCell ref="F51:F52"/>
    <mergeCell ref="B53:D53"/>
    <mergeCell ref="G53:I53"/>
    <mergeCell ref="B54:D54"/>
    <mergeCell ref="G54:I54"/>
    <mergeCell ref="B55:D55"/>
    <mergeCell ref="G55:I55"/>
    <mergeCell ref="B56:D57"/>
    <mergeCell ref="E56:E57"/>
    <mergeCell ref="G56:I57"/>
    <mergeCell ref="F56:F57"/>
    <mergeCell ref="J56:J57"/>
    <mergeCell ref="B58:D58"/>
    <mergeCell ref="G58:I58"/>
    <mergeCell ref="B6:C6"/>
    <mergeCell ref="D6:G6"/>
    <mergeCell ref="H6:I6"/>
    <mergeCell ref="J6:K6"/>
    <mergeCell ref="B7:C7"/>
    <mergeCell ref="D7:G7"/>
    <mergeCell ref="H7:I7"/>
    <mergeCell ref="B59:D59"/>
    <mergeCell ref="G59:I59"/>
    <mergeCell ref="B60:D60"/>
    <mergeCell ref="G60:I60"/>
    <mergeCell ref="B61:D61"/>
    <mergeCell ref="G61:I61"/>
    <mergeCell ref="B62:D62"/>
    <mergeCell ref="G62:I62"/>
    <mergeCell ref="J7:K7"/>
    <mergeCell ref="B9:C9"/>
    <mergeCell ref="D9:G9"/>
    <mergeCell ref="H9:I9"/>
    <mergeCell ref="J9:K9"/>
    <mergeCell ref="B14:C14"/>
    <mergeCell ref="B66:D67"/>
    <mergeCell ref="E66:E67"/>
    <mergeCell ref="G66:I66"/>
    <mergeCell ref="B63:D63"/>
    <mergeCell ref="G63:I63"/>
    <mergeCell ref="B64:D65"/>
    <mergeCell ref="E64:E65"/>
    <mergeCell ref="G64:I64"/>
    <mergeCell ref="G65:I65"/>
    <mergeCell ref="H10:I10"/>
    <mergeCell ref="J10:K10"/>
    <mergeCell ref="B11:C11"/>
    <mergeCell ref="D11:G11"/>
    <mergeCell ref="H11:I11"/>
    <mergeCell ref="J11:K11"/>
    <mergeCell ref="B10:C10"/>
    <mergeCell ref="D10:G10"/>
    <mergeCell ref="B91:K91"/>
    <mergeCell ref="B68:D69"/>
    <mergeCell ref="A71:K71"/>
    <mergeCell ref="D73:G73"/>
    <mergeCell ref="H73:K73"/>
    <mergeCell ref="K56:K57"/>
    <mergeCell ref="F64:F65"/>
    <mergeCell ref="F66:F67"/>
    <mergeCell ref="H105:K105"/>
    <mergeCell ref="B100:K100"/>
    <mergeCell ref="B101:K102"/>
    <mergeCell ref="H104:K104"/>
    <mergeCell ref="B92:K98"/>
    <mergeCell ref="A87:B87"/>
    <mergeCell ref="B89:K8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64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Olivera Rogovic</cp:lastModifiedBy>
  <cp:lastPrinted>2010-06-29T08:02:31Z</cp:lastPrinted>
  <dcterms:created xsi:type="dcterms:W3CDTF">2007-02-12T13:02:25Z</dcterms:created>
  <dcterms:modified xsi:type="dcterms:W3CDTF">2010-06-29T11:51:11Z</dcterms:modified>
  <cp:category/>
  <cp:version/>
  <cp:contentType/>
  <cp:contentStatus/>
</cp:coreProperties>
</file>