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vod FI fRIKOM" sheetId="1" r:id="rId1"/>
  </sheets>
  <definedNames>
    <definedName name="_xlnm.Print_Area" localSheetId="0">'Izvod FI fRIKOM'!$B$1:$K$105</definedName>
  </definedNames>
  <calcPr fullCalcOnLoad="1"/>
</workbook>
</file>

<file path=xl/sharedStrings.xml><?xml version="1.0" encoding="utf-8"?>
<sst xmlns="http://schemas.openxmlformats.org/spreadsheetml/2006/main" count="137" uniqueCount="123">
  <si>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</si>
  <si>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</si>
  <si>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</si>
  <si>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</si>
  <si>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</si>
  <si>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</si>
  <si>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</si>
  <si>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</si>
  <si>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</si>
  <si>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</si>
  <si>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</si>
  <si>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</si>
  <si>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</si>
  <si>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</si>
  <si>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</si>
  <si>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</si>
  <si>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</si>
  <si>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</si>
  <si>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</si>
  <si>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</si>
  <si>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</si>
  <si>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</si>
  <si>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</si>
  <si>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</si>
  <si>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</si>
  <si>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</si>
  <si>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</si>
  <si>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</si>
  <si>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</si>
  <si>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</si>
  <si>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</si>
  <si>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</si>
  <si>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</si>
  <si>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</si>
  <si>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</si>
  <si>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</si>
  <si>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</si>
  <si>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</si>
  <si>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</si>
  <si>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</si>
  <si>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</si>
  <si>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</si>
  <si>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</si>
  <si>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</si>
  <si>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</si>
  <si>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</si>
  <si>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</si>
  <si>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</si>
  <si>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</si>
  <si>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</si>
  <si>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</si>
  <si>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</si>
  <si>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</si>
  <si>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</si>
  <si>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</si>
  <si>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</si>
  <si>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</si>
  <si>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</si>
  <si>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</si>
  <si>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</si>
  <si>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</si>
  <si>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</si>
  <si>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</si>
  <si>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</si>
  <si>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</si>
  <si>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</si>
  <si>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</si>
  <si>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</si>
  <si>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</si>
  <si>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</si>
  <si>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</si>
  <si>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</si>
  <si>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</si>
  <si>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</si>
  <si>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</si>
  <si>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</si>
  <si>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</si>
  <si>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</si>
  <si>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</si>
  <si>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</si>
  <si>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</si>
  <si>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</si>
  <si>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</si>
  <si>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</si>
  <si>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</si>
  <si>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</si>
  <si>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</si>
  <si>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</si>
  <si>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</si>
  <si>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</si>
  <si>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</si>
  <si>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</si>
  <si>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</si>
  <si>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</si>
  <si>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</si>
  <si>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</si>
  <si>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</si>
  <si>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</si>
  <si>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</si>
  <si>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</si>
  <si>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 xml:space="preserve">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</si>
  <si>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2009.</t>
  </si>
  <si>
    <t>07042728</t>
  </si>
  <si>
    <t>Ж. ЗАРАДА ПО АКЦИЈИ u rsd</t>
  </si>
  <si>
    <t>Гојко Ђошић</t>
  </si>
  <si>
    <t>ДРУШТВА -ПРЕДМЕТ КОНСОЛИДАЦИЈЕ</t>
  </si>
  <si>
    <t xml:space="preserve"> матични број:17254332</t>
  </si>
  <si>
    <t>учешће  100,00%</t>
  </si>
  <si>
    <r>
      <t xml:space="preserve">ФРИКОМ ДООЕЛ  </t>
    </r>
    <r>
      <rPr>
        <sz val="8"/>
        <rFont val="Arial"/>
        <family val="2"/>
      </rPr>
      <t>Скопље Николе Тесле 11</t>
    </r>
  </si>
  <si>
    <r>
      <t>Нова Слога</t>
    </r>
    <r>
      <rPr>
        <sz val="8"/>
        <rFont val="Arial"/>
        <family val="0"/>
      </rPr>
      <t xml:space="preserve"> а.д. Трстеник Књегиње Милице 81 </t>
    </r>
  </si>
  <si>
    <t>БЕОГРАД Зрењанински пут б.б.</t>
  </si>
  <si>
    <r>
      <t xml:space="preserve">Индустрија смрзнуте хране </t>
    </r>
    <r>
      <rPr>
        <b/>
        <sz val="8"/>
        <rFont val="Arial"/>
        <family val="2"/>
      </rPr>
      <t>ФРИКОМ А.Д.</t>
    </r>
    <r>
      <rPr>
        <sz val="8"/>
        <rFont val="Arial"/>
        <family val="2"/>
      </rPr>
      <t xml:space="preserve"> Зрењанински пут б.б.</t>
    </r>
  </si>
  <si>
    <r>
      <t xml:space="preserve">Индустрија смрзнуте хране </t>
    </r>
    <r>
      <rPr>
        <b/>
        <sz val="8"/>
        <rFont val="Arial"/>
        <family val="2"/>
      </rPr>
      <t>ФРИКОМ а.д.</t>
    </r>
  </si>
  <si>
    <t xml:space="preserve"> ЕМБС 6311946</t>
  </si>
  <si>
    <t>Увид се може извршити сваког радног дана од 08 до 16 часова у седишту друштва   Извод ће бити објавлјен  на веб сајту www.frikom.rs</t>
  </si>
  <si>
    <t>ИЗВОД ИЗ KOНСОЛИДОВАНИХ  ФИНАНСИЈСКИХ ИЗВЕШТАЈА ЗА 2010. ГОДИНУ</t>
  </si>
  <si>
    <t>учешће   100,00%</t>
  </si>
  <si>
    <t>2010.</t>
  </si>
  <si>
    <t>-</t>
  </si>
  <si>
    <r>
      <t>III ЗАКЉУЧНО МИШЉЕЊЕ РЕВИЗОРА  BAKER TILLY WB REVIZIJA О ФИНАНСИЈСКИМ ИЗВЕШТАЈИМА:
По нашем мишљењу, финансијски извештаји истинито и објективно, по свим материјално значајним питањима,приказују финансијски положај Групе на дан 31.децембра 2010. године, као и резултате његовог пословања и токове готовине за годину која се завршава на тај да, у складу са рачуноводственим прописима Републике Србије.</t>
    </r>
    <r>
      <rPr>
        <sz val="8"/>
        <rFont val="Arial"/>
        <family val="2"/>
      </rPr>
      <t xml:space="preserve">
Београд, 28.април 2011. године</t>
    </r>
  </si>
  <si>
    <t>шифра 46.31трговина</t>
  </si>
  <si>
    <t>делатност 1107</t>
  </si>
  <si>
    <t>Генерални Директор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</si>
</sst>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0" fontId="29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3" fontId="3" fillId="0" borderId="20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0" fillId="0" borderId="21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0" fillId="0" borderId="14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SheetLayoutView="100" zoomScalePageLayoutView="0" workbookViewId="0" topLeftCell="A94">
      <selection activeCell="H100" sqref="H100:K100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64" t="s">
        <v>100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2.75">
      <c r="B2" s="65" t="s">
        <v>115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2.75">
      <c r="B3" s="66" t="s">
        <v>111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2.75">
      <c r="B5" s="71" t="s">
        <v>99</v>
      </c>
      <c r="C5" s="71"/>
      <c r="D5" s="72" t="s">
        <v>112</v>
      </c>
      <c r="E5" s="72"/>
      <c r="F5" s="72"/>
      <c r="G5" s="72"/>
      <c r="H5" s="71" t="s">
        <v>1</v>
      </c>
      <c r="I5" s="71"/>
      <c r="J5" s="73" t="s">
        <v>102</v>
      </c>
      <c r="K5" s="73"/>
    </row>
    <row r="6" spans="2:11" ht="12.75">
      <c r="B6" s="71" t="s">
        <v>2</v>
      </c>
      <c r="C6" s="71"/>
      <c r="D6" s="58" t="s">
        <v>110</v>
      </c>
      <c r="E6" s="74"/>
      <c r="F6" s="74"/>
      <c r="G6" s="59"/>
      <c r="H6" s="71" t="s">
        <v>3</v>
      </c>
      <c r="I6" s="71"/>
      <c r="J6" s="58">
        <v>100003092</v>
      </c>
      <c r="K6" s="59"/>
    </row>
    <row r="7" spans="2:11" ht="12.75" customHeight="1">
      <c r="B7" s="57" t="s">
        <v>105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5" t="s">
        <v>108</v>
      </c>
      <c r="C8" s="56"/>
      <c r="D8" s="56"/>
      <c r="E8" s="56"/>
      <c r="F8" s="53" t="s">
        <v>120</v>
      </c>
      <c r="G8" s="54"/>
      <c r="H8" s="58" t="s">
        <v>113</v>
      </c>
      <c r="I8" s="59"/>
      <c r="J8" s="58" t="s">
        <v>107</v>
      </c>
      <c r="K8" s="59"/>
    </row>
    <row r="9" spans="2:11" ht="12.75" customHeight="1">
      <c r="B9" s="48" t="s">
        <v>109</v>
      </c>
      <c r="C9" s="49"/>
      <c r="D9" s="49"/>
      <c r="E9" s="49"/>
      <c r="F9" s="53" t="s">
        <v>121</v>
      </c>
      <c r="G9" s="54"/>
      <c r="H9" s="58" t="s">
        <v>106</v>
      </c>
      <c r="I9" s="59"/>
      <c r="J9" s="58" t="s">
        <v>116</v>
      </c>
      <c r="K9" s="59"/>
    </row>
    <row r="10" spans="2:11" ht="12.75">
      <c r="B10" s="69" t="s">
        <v>4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2:11" ht="4.5" customHeight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2.75">
      <c r="B12" s="70" t="s">
        <v>5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2:11" ht="12.75">
      <c r="B13" s="77" t="s">
        <v>6</v>
      </c>
      <c r="C13" s="77"/>
      <c r="D13" s="77"/>
      <c r="E13" s="2" t="s">
        <v>101</v>
      </c>
      <c r="F13" s="2" t="s">
        <v>117</v>
      </c>
      <c r="G13" s="77" t="s">
        <v>7</v>
      </c>
      <c r="H13" s="77"/>
      <c r="I13" s="77"/>
      <c r="J13" s="2" t="s">
        <v>101</v>
      </c>
      <c r="K13" s="2" t="s">
        <v>117</v>
      </c>
    </row>
    <row r="14" spans="2:11" ht="12.75">
      <c r="B14" s="78" t="s">
        <v>8</v>
      </c>
      <c r="C14" s="78"/>
      <c r="D14" s="78"/>
      <c r="E14" s="27">
        <f>SUM(E15+E16+E17+E18+E22)</f>
        <v>5376947</v>
      </c>
      <c r="F14" s="27">
        <f>SUM(F15+F16+F17+F18+F22)</f>
        <v>5031551</v>
      </c>
      <c r="G14" s="78" t="s">
        <v>9</v>
      </c>
      <c r="H14" s="78"/>
      <c r="I14" s="78"/>
      <c r="J14" s="27">
        <f>SUM(J15+J16+J17+J18+J19-J20+J21-J22-J23)</f>
        <v>4187304</v>
      </c>
      <c r="K14" s="27">
        <f>SUM(K15+K16+K17+K18+K19-K20+K21-K22-K23)</f>
        <v>4065180</v>
      </c>
    </row>
    <row r="15" spans="2:11" ht="12.75">
      <c r="B15" s="75" t="s">
        <v>10</v>
      </c>
      <c r="C15" s="78"/>
      <c r="D15" s="78"/>
      <c r="E15" s="27"/>
      <c r="F15" s="27"/>
      <c r="G15" s="80" t="s">
        <v>72</v>
      </c>
      <c r="H15" s="81"/>
      <c r="I15" s="82"/>
      <c r="J15" s="27">
        <v>2752130</v>
      </c>
      <c r="K15" s="27">
        <v>2752130</v>
      </c>
    </row>
    <row r="16" spans="2:11" ht="12.75">
      <c r="B16" s="79" t="s">
        <v>11</v>
      </c>
      <c r="C16" s="79"/>
      <c r="D16" s="79"/>
      <c r="E16" s="27">
        <v>272367</v>
      </c>
      <c r="F16" s="27">
        <v>272367</v>
      </c>
      <c r="G16" s="76" t="s">
        <v>12</v>
      </c>
      <c r="H16" s="76"/>
      <c r="I16" s="76"/>
      <c r="J16" s="27"/>
      <c r="K16" s="27"/>
    </row>
    <row r="17" spans="2:11" ht="12.75">
      <c r="B17" s="76" t="s">
        <v>13</v>
      </c>
      <c r="C17" s="76"/>
      <c r="D17" s="76"/>
      <c r="E17" s="27">
        <v>392</v>
      </c>
      <c r="F17" s="27">
        <v>5331</v>
      </c>
      <c r="G17" s="76" t="s">
        <v>14</v>
      </c>
      <c r="H17" s="76"/>
      <c r="I17" s="76"/>
      <c r="J17" s="27">
        <v>27881</v>
      </c>
      <c r="K17" s="27">
        <v>57236</v>
      </c>
    </row>
    <row r="18" spans="2:11" ht="12.75">
      <c r="B18" s="83" t="s">
        <v>57</v>
      </c>
      <c r="C18" s="76"/>
      <c r="D18" s="76"/>
      <c r="E18" s="84">
        <v>4407067</v>
      </c>
      <c r="F18" s="84">
        <v>4156408</v>
      </c>
      <c r="G18" s="76" t="s">
        <v>15</v>
      </c>
      <c r="H18" s="76"/>
      <c r="I18" s="76"/>
      <c r="J18" s="27"/>
      <c r="K18" s="27"/>
    </row>
    <row r="19" spans="2:11" ht="24" customHeight="1">
      <c r="B19" s="83"/>
      <c r="C19" s="76"/>
      <c r="D19" s="76"/>
      <c r="E19" s="84"/>
      <c r="F19" s="84"/>
      <c r="G19" s="50" t="s">
        <v>92</v>
      </c>
      <c r="H19" s="81"/>
      <c r="I19" s="82"/>
      <c r="J19" s="27"/>
      <c r="K19" s="27"/>
    </row>
    <row r="20" spans="2:11" ht="22.5" customHeight="1">
      <c r="B20" s="83"/>
      <c r="C20" s="76"/>
      <c r="D20" s="76"/>
      <c r="E20" s="84"/>
      <c r="F20" s="84"/>
      <c r="G20" s="50" t="s">
        <v>96</v>
      </c>
      <c r="H20" s="81"/>
      <c r="I20" s="82"/>
      <c r="J20" s="27"/>
      <c r="K20" s="27"/>
    </row>
    <row r="21" spans="2:11" ht="12.75">
      <c r="B21" s="76"/>
      <c r="C21" s="76"/>
      <c r="D21" s="76"/>
      <c r="E21" s="84"/>
      <c r="F21" s="84"/>
      <c r="G21" s="76" t="s">
        <v>93</v>
      </c>
      <c r="H21" s="76"/>
      <c r="I21" s="76"/>
      <c r="J21" s="27">
        <v>1407293</v>
      </c>
      <c r="K21" s="27">
        <v>1314887</v>
      </c>
    </row>
    <row r="22" spans="2:11" ht="12.75">
      <c r="B22" s="75" t="s">
        <v>16</v>
      </c>
      <c r="C22" s="75"/>
      <c r="D22" s="75"/>
      <c r="E22" s="27">
        <v>697121</v>
      </c>
      <c r="F22" s="27">
        <v>597445</v>
      </c>
      <c r="G22" s="76" t="s">
        <v>94</v>
      </c>
      <c r="H22" s="76"/>
      <c r="I22" s="76"/>
      <c r="J22" s="27"/>
      <c r="K22" s="27">
        <v>59073</v>
      </c>
    </row>
    <row r="23" spans="2:11" ht="12.75">
      <c r="B23" s="78" t="s">
        <v>19</v>
      </c>
      <c r="C23" s="78"/>
      <c r="D23" s="78"/>
      <c r="E23" s="27">
        <f>SUM(E24+E26)</f>
        <v>4154398</v>
      </c>
      <c r="F23" s="27">
        <f>SUM(F24+F26+F25)</f>
        <v>4709494</v>
      </c>
      <c r="G23" s="76" t="s">
        <v>95</v>
      </c>
      <c r="H23" s="76"/>
      <c r="I23" s="76"/>
      <c r="J23" s="27"/>
      <c r="K23" s="27"/>
    </row>
    <row r="24" spans="2:11" ht="12.75" customHeight="1">
      <c r="B24" s="76" t="s">
        <v>21</v>
      </c>
      <c r="C24" s="76"/>
      <c r="D24" s="76"/>
      <c r="E24" s="27">
        <v>1586364</v>
      </c>
      <c r="F24" s="27">
        <v>1745709</v>
      </c>
      <c r="G24" s="89" t="s">
        <v>17</v>
      </c>
      <c r="H24" s="90"/>
      <c r="I24" s="90"/>
      <c r="J24" s="85">
        <f>SUM(J26+J27+J28)</f>
        <v>5398348</v>
      </c>
      <c r="K24" s="85">
        <f>SUM(K26+K27+K28)</f>
        <v>5725497</v>
      </c>
    </row>
    <row r="25" spans="2:11" ht="46.5" customHeight="1">
      <c r="B25" s="87" t="s">
        <v>58</v>
      </c>
      <c r="C25" s="88"/>
      <c r="D25" s="88"/>
      <c r="E25" s="27"/>
      <c r="F25" s="27">
        <v>4941</v>
      </c>
      <c r="G25" s="90"/>
      <c r="H25" s="90"/>
      <c r="I25" s="90"/>
      <c r="J25" s="86"/>
      <c r="K25" s="86"/>
    </row>
    <row r="26" spans="2:11" ht="12.75">
      <c r="B26" s="76" t="s">
        <v>59</v>
      </c>
      <c r="C26" s="76"/>
      <c r="D26" s="76"/>
      <c r="E26" s="27">
        <v>2568034</v>
      </c>
      <c r="F26" s="27">
        <v>2958844</v>
      </c>
      <c r="G26" s="75" t="s">
        <v>18</v>
      </c>
      <c r="H26" s="75"/>
      <c r="I26" s="75"/>
      <c r="J26" s="27">
        <v>21802</v>
      </c>
      <c r="K26" s="27">
        <v>21771</v>
      </c>
    </row>
    <row r="27" spans="2:11" ht="12.75">
      <c r="B27" s="75" t="s">
        <v>23</v>
      </c>
      <c r="C27" s="75"/>
      <c r="D27" s="75"/>
      <c r="E27" s="27">
        <v>54307</v>
      </c>
      <c r="F27" s="27">
        <v>49632</v>
      </c>
      <c r="G27" s="75" t="s">
        <v>20</v>
      </c>
      <c r="H27" s="75"/>
      <c r="I27" s="75"/>
      <c r="J27" s="27">
        <v>4042954</v>
      </c>
      <c r="K27" s="27">
        <v>2503253</v>
      </c>
    </row>
    <row r="28" spans="2:11" ht="12.75">
      <c r="B28" s="78" t="s">
        <v>24</v>
      </c>
      <c r="C28" s="78"/>
      <c r="D28" s="78"/>
      <c r="E28" s="27">
        <f>SUM(E14+E23+E27)</f>
        <v>9585652</v>
      </c>
      <c r="F28" s="27">
        <f>SUM(F14+F23+F27)</f>
        <v>9790677</v>
      </c>
      <c r="G28" s="76" t="s">
        <v>22</v>
      </c>
      <c r="H28" s="76"/>
      <c r="I28" s="76"/>
      <c r="J28" s="27">
        <v>1333592</v>
      </c>
      <c r="K28" s="27">
        <v>3200473</v>
      </c>
    </row>
    <row r="29" spans="2:11" ht="12.75">
      <c r="B29" s="78" t="s">
        <v>60</v>
      </c>
      <c r="C29" s="78"/>
      <c r="D29" s="78"/>
      <c r="E29" s="27"/>
      <c r="F29" s="27"/>
      <c r="G29" s="76" t="s">
        <v>25</v>
      </c>
      <c r="H29" s="76"/>
      <c r="I29" s="76"/>
      <c r="J29" s="27"/>
      <c r="K29" s="27"/>
    </row>
    <row r="30" spans="2:11" ht="12.75">
      <c r="B30" s="51" t="s">
        <v>27</v>
      </c>
      <c r="C30" s="51"/>
      <c r="D30" s="51"/>
      <c r="E30" s="27">
        <f>SUM(E28+E29)</f>
        <v>9585652</v>
      </c>
      <c r="F30" s="27">
        <f>SUM(F28+F29)</f>
        <v>9790677</v>
      </c>
      <c r="G30" s="52" t="s">
        <v>26</v>
      </c>
      <c r="H30" s="52"/>
      <c r="I30" s="52"/>
      <c r="J30" s="84">
        <f>SUM(J14+J24+J29)</f>
        <v>9585652</v>
      </c>
      <c r="K30" s="84">
        <f>SUM(K14+K24+K29)</f>
        <v>9790677</v>
      </c>
    </row>
    <row r="31" spans="2:11" ht="12.75">
      <c r="B31" s="51" t="s">
        <v>28</v>
      </c>
      <c r="C31" s="51"/>
      <c r="D31" s="51"/>
      <c r="E31" s="27">
        <v>6421800</v>
      </c>
      <c r="F31" s="27">
        <v>8510327</v>
      </c>
      <c r="G31" s="52"/>
      <c r="H31" s="52"/>
      <c r="I31" s="52"/>
      <c r="J31" s="84"/>
      <c r="K31" s="84"/>
    </row>
    <row r="32" spans="7:11" ht="12.75">
      <c r="G32" s="91" t="s">
        <v>29</v>
      </c>
      <c r="H32" s="92"/>
      <c r="I32" s="92"/>
      <c r="J32" s="28">
        <v>6421800</v>
      </c>
      <c r="K32" s="28">
        <v>8510327</v>
      </c>
    </row>
    <row r="34" spans="2:11" ht="12.75">
      <c r="B34" s="93" t="s">
        <v>61</v>
      </c>
      <c r="C34" s="94"/>
      <c r="D34" s="94"/>
      <c r="E34" s="94"/>
      <c r="F34" s="94"/>
      <c r="G34" s="94" t="s">
        <v>30</v>
      </c>
      <c r="H34" s="94"/>
      <c r="I34" s="94"/>
      <c r="J34" s="94"/>
      <c r="K34" s="94"/>
    </row>
    <row r="35" spans="2:11" ht="12.75">
      <c r="B35" s="95"/>
      <c r="C35" s="95"/>
      <c r="D35" s="95"/>
      <c r="E35" s="95"/>
      <c r="F35" s="95"/>
      <c r="G35" s="94"/>
      <c r="H35" s="94"/>
      <c r="I35" s="94"/>
      <c r="J35" s="94"/>
      <c r="K35" s="94"/>
    </row>
    <row r="36" spans="2:11" ht="12.75" customHeight="1">
      <c r="B36" s="98" t="s">
        <v>56</v>
      </c>
      <c r="C36" s="98"/>
      <c r="D36" s="98"/>
      <c r="E36" s="96" t="s">
        <v>101</v>
      </c>
      <c r="F36" s="96" t="s">
        <v>117</v>
      </c>
      <c r="G36" s="100" t="s">
        <v>31</v>
      </c>
      <c r="H36" s="78"/>
      <c r="I36" s="78"/>
      <c r="J36" s="96" t="s">
        <v>101</v>
      </c>
      <c r="K36" s="96" t="s">
        <v>117</v>
      </c>
    </row>
    <row r="37" spans="2:11" ht="12.75">
      <c r="B37" s="98"/>
      <c r="C37" s="98"/>
      <c r="D37" s="98"/>
      <c r="E37" s="99"/>
      <c r="F37" s="99"/>
      <c r="G37" s="78"/>
      <c r="H37" s="78"/>
      <c r="I37" s="78"/>
      <c r="J37" s="97"/>
      <c r="K37" s="97"/>
    </row>
    <row r="38" spans="2:11" ht="12.75">
      <c r="B38" s="98"/>
      <c r="C38" s="98"/>
      <c r="D38" s="98"/>
      <c r="E38" s="97"/>
      <c r="F38" s="97"/>
      <c r="G38" s="76" t="s">
        <v>32</v>
      </c>
      <c r="H38" s="76"/>
      <c r="I38" s="76"/>
      <c r="J38" s="26">
        <v>7466259</v>
      </c>
      <c r="K38" s="27">
        <v>7758733</v>
      </c>
    </row>
    <row r="39" spans="2:11" ht="12.75">
      <c r="B39" s="76" t="s">
        <v>33</v>
      </c>
      <c r="C39" s="76"/>
      <c r="D39" s="76"/>
      <c r="E39" s="26">
        <v>7823253</v>
      </c>
      <c r="F39" s="26">
        <v>8288670</v>
      </c>
      <c r="G39" s="76" t="s">
        <v>36</v>
      </c>
      <c r="H39" s="76"/>
      <c r="I39" s="76"/>
      <c r="J39" s="27">
        <v>6850778</v>
      </c>
      <c r="K39" s="27">
        <v>6998887</v>
      </c>
    </row>
    <row r="40" spans="2:11" ht="12.75">
      <c r="B40" s="76" t="s">
        <v>34</v>
      </c>
      <c r="C40" s="76"/>
      <c r="D40" s="76"/>
      <c r="E40" s="26">
        <v>7481414</v>
      </c>
      <c r="F40" s="26">
        <v>7953304</v>
      </c>
      <c r="G40" s="76" t="s">
        <v>62</v>
      </c>
      <c r="H40" s="76"/>
      <c r="I40" s="76"/>
      <c r="J40" s="26">
        <f>SUM(J38-J39)</f>
        <v>615481</v>
      </c>
      <c r="K40" s="26">
        <f>SUM(K38-K39)</f>
        <v>759846</v>
      </c>
    </row>
    <row r="41" spans="2:11" ht="12.75">
      <c r="B41" s="102" t="s">
        <v>35</v>
      </c>
      <c r="C41" s="102"/>
      <c r="D41" s="102"/>
      <c r="E41" s="26">
        <f>SUM(E39-E40)</f>
        <v>341839</v>
      </c>
      <c r="F41" s="26">
        <f>SUM(F39-F40)</f>
        <v>335366</v>
      </c>
      <c r="G41" s="76" t="s">
        <v>40</v>
      </c>
      <c r="H41" s="76"/>
      <c r="I41" s="76"/>
      <c r="J41" s="27">
        <v>194049</v>
      </c>
      <c r="K41" s="27">
        <v>383753</v>
      </c>
    </row>
    <row r="42" spans="2:11" ht="12.75">
      <c r="B42" s="100" t="s">
        <v>63</v>
      </c>
      <c r="C42" s="100"/>
      <c r="D42" s="100"/>
      <c r="E42" s="103"/>
      <c r="F42" s="103"/>
      <c r="G42" s="76" t="s">
        <v>42</v>
      </c>
      <c r="H42" s="76"/>
      <c r="I42" s="76"/>
      <c r="J42" s="27">
        <v>510847</v>
      </c>
      <c r="K42" s="27">
        <v>934368</v>
      </c>
    </row>
    <row r="43" spans="2:11" ht="12.75" customHeight="1">
      <c r="B43" s="100"/>
      <c r="C43" s="100"/>
      <c r="D43" s="100"/>
      <c r="E43" s="103"/>
      <c r="F43" s="103"/>
      <c r="G43" s="101" t="s">
        <v>43</v>
      </c>
      <c r="H43" s="101"/>
      <c r="I43" s="101"/>
      <c r="J43" s="27">
        <v>111512</v>
      </c>
      <c r="K43" s="27">
        <v>58007</v>
      </c>
    </row>
    <row r="44" spans="2:11" ht="12.75">
      <c r="B44" s="83" t="s">
        <v>37</v>
      </c>
      <c r="C44" s="83"/>
      <c r="D44" s="83"/>
      <c r="E44" s="26">
        <v>91486</v>
      </c>
      <c r="F44" s="26">
        <v>125412</v>
      </c>
      <c r="G44" s="101" t="s">
        <v>45</v>
      </c>
      <c r="H44" s="100"/>
      <c r="I44" s="100"/>
      <c r="J44" s="27">
        <v>294107</v>
      </c>
      <c r="K44" s="27">
        <v>300796</v>
      </c>
    </row>
    <row r="45" spans="2:11" ht="24.75" customHeight="1">
      <c r="B45" s="83" t="s">
        <v>38</v>
      </c>
      <c r="C45" s="83"/>
      <c r="D45" s="83"/>
      <c r="E45" s="26">
        <v>1313842</v>
      </c>
      <c r="F45" s="26">
        <v>454113</v>
      </c>
      <c r="G45" s="83" t="s">
        <v>69</v>
      </c>
      <c r="H45" s="76"/>
      <c r="I45" s="76"/>
      <c r="J45" s="27">
        <f>SUM(J40+J41-J42+J43-J44)</f>
        <v>116088</v>
      </c>
      <c r="K45" s="27">
        <f>SUM(K40+K41-K42+K43-K44)</f>
        <v>-33558</v>
      </c>
    </row>
    <row r="46" spans="2:11" ht="26.25" customHeight="1">
      <c r="B46" s="76" t="s">
        <v>35</v>
      </c>
      <c r="C46" s="76"/>
      <c r="D46" s="76"/>
      <c r="E46" s="26">
        <f>SUM(E44-E45)</f>
        <v>-1222356</v>
      </c>
      <c r="F46" s="26">
        <f>SUM(F44-F45)</f>
        <v>-328701</v>
      </c>
      <c r="G46" s="50" t="s">
        <v>64</v>
      </c>
      <c r="H46" s="104"/>
      <c r="I46" s="105"/>
      <c r="J46" s="29"/>
      <c r="K46" s="29"/>
    </row>
    <row r="47" spans="2:11" ht="12.75" customHeight="1">
      <c r="B47" s="100" t="s">
        <v>65</v>
      </c>
      <c r="C47" s="100"/>
      <c r="D47" s="100"/>
      <c r="E47" s="103"/>
      <c r="F47" s="103"/>
      <c r="G47" s="100" t="s">
        <v>49</v>
      </c>
      <c r="H47" s="100"/>
      <c r="I47" s="100"/>
      <c r="J47" s="108">
        <f>SUM(J45+J46)</f>
        <v>116088</v>
      </c>
      <c r="K47" s="108">
        <f>SUM(K45+K46)</f>
        <v>-33558</v>
      </c>
    </row>
    <row r="48" spans="2:11" ht="11.25" customHeight="1">
      <c r="B48" s="100"/>
      <c r="C48" s="100"/>
      <c r="D48" s="100"/>
      <c r="E48" s="103"/>
      <c r="F48" s="103"/>
      <c r="G48" s="100"/>
      <c r="H48" s="100"/>
      <c r="I48" s="100"/>
      <c r="J48" s="109"/>
      <c r="K48" s="109"/>
    </row>
    <row r="49" spans="2:11" ht="21.75" customHeight="1">
      <c r="B49" s="83" t="s">
        <v>39</v>
      </c>
      <c r="C49" s="83"/>
      <c r="D49" s="83"/>
      <c r="E49" s="26">
        <v>2334666</v>
      </c>
      <c r="F49" s="26">
        <v>0</v>
      </c>
      <c r="G49" s="51" t="s">
        <v>51</v>
      </c>
      <c r="H49" s="51"/>
      <c r="I49" s="51"/>
      <c r="J49" s="27">
        <v>-3344</v>
      </c>
      <c r="K49" s="27">
        <v>25515</v>
      </c>
    </row>
    <row r="50" spans="2:11" ht="24" customHeight="1">
      <c r="B50" s="83" t="s">
        <v>41</v>
      </c>
      <c r="C50" s="83"/>
      <c r="D50" s="83"/>
      <c r="E50" s="26">
        <v>1507406</v>
      </c>
      <c r="F50" s="26">
        <v>28415</v>
      </c>
      <c r="G50" s="106" t="s">
        <v>66</v>
      </c>
      <c r="H50" s="107"/>
      <c r="I50" s="107"/>
      <c r="J50" s="27"/>
      <c r="K50" s="27"/>
    </row>
    <row r="51" spans="2:11" ht="16.5" customHeight="1">
      <c r="B51" s="76" t="s">
        <v>35</v>
      </c>
      <c r="C51" s="76"/>
      <c r="D51" s="76"/>
      <c r="E51" s="26">
        <f>SUM(E49-E50)</f>
        <v>827260</v>
      </c>
      <c r="F51" s="26">
        <f>SUM(F49-F50)</f>
        <v>-28415</v>
      </c>
      <c r="G51" s="107" t="s">
        <v>67</v>
      </c>
      <c r="H51" s="107"/>
      <c r="I51" s="107"/>
      <c r="J51" s="26">
        <f>SUM(J47-J49)</f>
        <v>119432</v>
      </c>
      <c r="K51" s="26">
        <f>SUM(K47-K49)</f>
        <v>-59073</v>
      </c>
    </row>
    <row r="52" spans="2:11" ht="34.5" customHeight="1">
      <c r="B52" s="52" t="s">
        <v>44</v>
      </c>
      <c r="C52" s="52"/>
      <c r="D52" s="52"/>
      <c r="E52" s="26">
        <f>SUM(E39+E44+E49)</f>
        <v>10249405</v>
      </c>
      <c r="F52" s="26">
        <f>SUM(F39+F44+F49)</f>
        <v>8414082</v>
      </c>
      <c r="G52" s="106" t="s">
        <v>70</v>
      </c>
      <c r="H52" s="107"/>
      <c r="I52" s="107"/>
      <c r="J52" s="27"/>
      <c r="K52" s="27"/>
    </row>
    <row r="53" spans="2:11" ht="34.5" customHeight="1">
      <c r="B53" s="52" t="s">
        <v>46</v>
      </c>
      <c r="C53" s="52"/>
      <c r="D53" s="52"/>
      <c r="E53" s="26">
        <f>SUM(E40+E45+E50)</f>
        <v>10302662</v>
      </c>
      <c r="F53" s="26">
        <f>SUM(F40+F45+F50)</f>
        <v>8435832</v>
      </c>
      <c r="G53" s="89" t="s">
        <v>68</v>
      </c>
      <c r="H53" s="51"/>
      <c r="I53" s="51"/>
      <c r="J53" s="27"/>
      <c r="K53" s="27"/>
    </row>
    <row r="54" spans="2:11" ht="18" customHeight="1">
      <c r="B54" s="78" t="s">
        <v>47</v>
      </c>
      <c r="C54" s="78"/>
      <c r="D54" s="78"/>
      <c r="E54" s="26">
        <f>SUM(E52-E53)</f>
        <v>-53257</v>
      </c>
      <c r="F54" s="26">
        <f>SUM(F52-F53)</f>
        <v>-21750</v>
      </c>
      <c r="G54" s="51" t="s">
        <v>103</v>
      </c>
      <c r="H54" s="51"/>
      <c r="I54" s="51"/>
      <c r="J54" s="27">
        <v>182</v>
      </c>
      <c r="K54" s="26" t="s">
        <v>118</v>
      </c>
    </row>
    <row r="55" spans="2:11" ht="15" customHeight="1">
      <c r="B55" s="100" t="s">
        <v>48</v>
      </c>
      <c r="C55" s="100"/>
      <c r="D55" s="100"/>
      <c r="E55" s="103">
        <v>121412</v>
      </c>
      <c r="F55" s="103">
        <v>74551</v>
      </c>
      <c r="G55" s="51" t="s">
        <v>53</v>
      </c>
      <c r="H55" s="51"/>
      <c r="I55" s="51"/>
      <c r="J55" s="27"/>
      <c r="K55" s="27"/>
    </row>
    <row r="56" spans="2:11" ht="23.25" customHeight="1">
      <c r="B56" s="100"/>
      <c r="C56" s="100"/>
      <c r="D56" s="100"/>
      <c r="E56" s="103"/>
      <c r="F56" s="103"/>
      <c r="G56" s="89" t="s">
        <v>54</v>
      </c>
      <c r="H56" s="51"/>
      <c r="I56" s="51"/>
      <c r="J56" s="27"/>
      <c r="K56" s="27"/>
    </row>
    <row r="57" spans="2:11" ht="20.25" customHeight="1">
      <c r="B57" s="100" t="s">
        <v>50</v>
      </c>
      <c r="C57" s="100"/>
      <c r="D57" s="100"/>
      <c r="E57" s="103">
        <v>6396</v>
      </c>
      <c r="F57" s="103">
        <v>-185</v>
      </c>
      <c r="G57" s="110"/>
      <c r="H57" s="111"/>
      <c r="I57" s="111"/>
      <c r="J57" s="8"/>
      <c r="K57" s="8"/>
    </row>
    <row r="58" spans="2:6" ht="22.5" customHeight="1">
      <c r="B58" s="100"/>
      <c r="C58" s="100"/>
      <c r="D58" s="100"/>
      <c r="E58" s="103"/>
      <c r="F58" s="103"/>
    </row>
    <row r="59" spans="2:6" ht="12.75">
      <c r="B59" s="100" t="s">
        <v>52</v>
      </c>
      <c r="C59" s="100"/>
      <c r="D59" s="100"/>
      <c r="E59" s="103">
        <f>SUM(E54+E55+E57)</f>
        <v>74551</v>
      </c>
      <c r="F59" s="103">
        <f>SUM(F54+F55+F57)</f>
        <v>52616</v>
      </c>
    </row>
    <row r="60" spans="2:6" ht="12.75">
      <c r="B60" s="100"/>
      <c r="C60" s="100"/>
      <c r="D60" s="100"/>
      <c r="E60" s="103"/>
      <c r="F60" s="103"/>
    </row>
    <row r="61" ht="14.25" customHeight="1"/>
    <row r="62" spans="1:11" ht="12.75">
      <c r="A62" s="22"/>
      <c r="B62" s="70" t="s">
        <v>55</v>
      </c>
      <c r="C62" s="70"/>
      <c r="D62" s="70"/>
      <c r="E62" s="70"/>
      <c r="F62" s="70"/>
      <c r="G62" s="70"/>
      <c r="H62" s="70"/>
      <c r="I62" s="70"/>
      <c r="J62" s="70"/>
      <c r="K62" s="70"/>
    </row>
    <row r="63" ht="7.5" customHeight="1"/>
    <row r="64" spans="2:11" ht="12" customHeight="1">
      <c r="B64" s="15"/>
      <c r="C64" s="16"/>
      <c r="D64" s="126" t="s">
        <v>101</v>
      </c>
      <c r="E64" s="127"/>
      <c r="F64" s="127"/>
      <c r="G64" s="128"/>
      <c r="H64" s="127" t="s">
        <v>117</v>
      </c>
      <c r="I64" s="127"/>
      <c r="J64" s="127"/>
      <c r="K64" s="129"/>
    </row>
    <row r="65" spans="2:11" ht="27.75" customHeight="1" hidden="1">
      <c r="B65" s="17"/>
      <c r="C65" s="18"/>
      <c r="D65" s="12"/>
      <c r="E65" s="13"/>
      <c r="F65" s="13"/>
      <c r="G65" s="31"/>
      <c r="H65" s="13"/>
      <c r="I65" s="13"/>
      <c r="J65" s="13"/>
      <c r="K65" s="14"/>
    </row>
    <row r="66" spans="2:11" ht="32.25" customHeight="1">
      <c r="B66" s="19"/>
      <c r="C66" s="20"/>
      <c r="D66" s="24" t="s">
        <v>73</v>
      </c>
      <c r="E66" s="24" t="s">
        <v>74</v>
      </c>
      <c r="F66" s="24" t="s">
        <v>75</v>
      </c>
      <c r="G66" s="32" t="s">
        <v>76</v>
      </c>
      <c r="H66" s="30" t="s">
        <v>73</v>
      </c>
      <c r="I66" s="24" t="s">
        <v>74</v>
      </c>
      <c r="J66" s="24" t="s">
        <v>75</v>
      </c>
      <c r="K66" s="24" t="s">
        <v>76</v>
      </c>
    </row>
    <row r="67" spans="2:11" ht="21.75" customHeight="1">
      <c r="B67" s="62" t="s">
        <v>77</v>
      </c>
      <c r="C67" s="63"/>
      <c r="D67" s="33">
        <v>2346140</v>
      </c>
      <c r="E67" s="47"/>
      <c r="F67" s="47"/>
      <c r="G67" s="45">
        <f>SUM(D67+E67-F67)</f>
        <v>2346140</v>
      </c>
      <c r="H67" s="46">
        <f>SUM(G67)</f>
        <v>2346140</v>
      </c>
      <c r="I67" s="47"/>
      <c r="J67" s="47"/>
      <c r="K67" s="47">
        <f>SUM(H67+I67-J67)</f>
        <v>2346140</v>
      </c>
    </row>
    <row r="68" spans="2:11" ht="21.75" customHeight="1">
      <c r="B68" s="62" t="s">
        <v>78</v>
      </c>
      <c r="C68" s="63"/>
      <c r="D68" s="33">
        <v>405990</v>
      </c>
      <c r="E68" s="47"/>
      <c r="F68" s="47"/>
      <c r="G68" s="45">
        <f>SUM(D68+E68-F68)</f>
        <v>405990</v>
      </c>
      <c r="H68" s="46">
        <f>SUM(G68)</f>
        <v>405990</v>
      </c>
      <c r="I68" s="47"/>
      <c r="J68" s="47"/>
      <c r="K68" s="47">
        <f>SUM(H68+I68-J68)</f>
        <v>405990</v>
      </c>
    </row>
    <row r="69" spans="2:11" ht="30" customHeight="1">
      <c r="B69" s="62" t="s">
        <v>79</v>
      </c>
      <c r="C69" s="63"/>
      <c r="D69" s="36"/>
      <c r="E69" s="40"/>
      <c r="F69" s="40"/>
      <c r="G69" s="35"/>
      <c r="H69" s="38"/>
      <c r="I69" s="37"/>
      <c r="J69" s="37"/>
      <c r="K69" s="34"/>
    </row>
    <row r="70" spans="2:13" ht="21.75" customHeight="1">
      <c r="B70" s="62" t="s">
        <v>80</v>
      </c>
      <c r="C70" s="63"/>
      <c r="D70" s="36"/>
      <c r="E70" s="40"/>
      <c r="F70" s="40"/>
      <c r="G70" s="35"/>
      <c r="H70" s="38"/>
      <c r="I70" s="37"/>
      <c r="J70" s="37"/>
      <c r="K70" s="34"/>
      <c r="M70" s="25"/>
    </row>
    <row r="71" spans="2:11" ht="21.75" customHeight="1">
      <c r="B71" s="62" t="s">
        <v>81</v>
      </c>
      <c r="C71" s="63"/>
      <c r="D71" s="36"/>
      <c r="E71" s="40"/>
      <c r="F71" s="40"/>
      <c r="G71" s="35"/>
      <c r="H71" s="38"/>
      <c r="I71" s="37"/>
      <c r="J71" s="37"/>
      <c r="K71" s="34"/>
    </row>
    <row r="72" spans="2:11" ht="21.75" customHeight="1">
      <c r="B72" s="62" t="s">
        <v>82</v>
      </c>
      <c r="C72" s="63"/>
      <c r="D72" s="33">
        <v>17625</v>
      </c>
      <c r="E72" s="33">
        <v>10256</v>
      </c>
      <c r="F72" s="33"/>
      <c r="G72" s="45">
        <f>SUM(D72+E72-F72)</f>
        <v>27881</v>
      </c>
      <c r="H72" s="46">
        <f>SUM(G72)</f>
        <v>27881</v>
      </c>
      <c r="I72" s="33">
        <v>29355</v>
      </c>
      <c r="J72" s="33"/>
      <c r="K72" s="47">
        <f>SUM(H72+I72-J72)</f>
        <v>57236</v>
      </c>
    </row>
    <row r="73" spans="2:11" ht="30" customHeight="1">
      <c r="B73" s="62" t="s">
        <v>98</v>
      </c>
      <c r="C73" s="63"/>
      <c r="D73" s="36"/>
      <c r="E73" s="40"/>
      <c r="F73" s="40"/>
      <c r="G73" s="35"/>
      <c r="H73" s="38"/>
      <c r="I73" s="37"/>
      <c r="J73" s="37"/>
      <c r="K73" s="34"/>
    </row>
    <row r="74" spans="2:11" ht="40.5" customHeight="1">
      <c r="B74" s="62" t="s">
        <v>97</v>
      </c>
      <c r="C74" s="63"/>
      <c r="D74" s="36"/>
      <c r="E74" s="40"/>
      <c r="F74" s="40"/>
      <c r="G74" s="35"/>
      <c r="H74" s="38"/>
      <c r="I74" s="37"/>
      <c r="J74" s="37"/>
      <c r="K74" s="34"/>
    </row>
    <row r="75" spans="2:11" ht="21" customHeight="1">
      <c r="B75" s="62" t="s">
        <v>83</v>
      </c>
      <c r="C75" s="63"/>
      <c r="D75" s="33">
        <v>1626820</v>
      </c>
      <c r="E75" s="33">
        <v>141923</v>
      </c>
      <c r="F75" s="33">
        <v>361450</v>
      </c>
      <c r="G75" s="45">
        <f>SUM(D75+E75-F75)</f>
        <v>1407293</v>
      </c>
      <c r="H75" s="46">
        <f>SUM(G75)</f>
        <v>1407293</v>
      </c>
      <c r="I75" s="33"/>
      <c r="J75" s="33">
        <v>92406</v>
      </c>
      <c r="K75" s="47">
        <f>SUM(H75+I75-J75)</f>
        <v>1314887</v>
      </c>
    </row>
    <row r="76" spans="2:11" ht="21.75" customHeight="1">
      <c r="B76" s="62" t="s">
        <v>84</v>
      </c>
      <c r="C76" s="63"/>
      <c r="D76" s="36"/>
      <c r="E76" s="40"/>
      <c r="F76" s="40"/>
      <c r="G76" s="35"/>
      <c r="H76" s="38"/>
      <c r="I76" s="37">
        <v>59073</v>
      </c>
      <c r="J76" s="37"/>
      <c r="K76" s="47">
        <f>SUM(H76+I76-J76)</f>
        <v>59073</v>
      </c>
    </row>
    <row r="77" spans="2:11" ht="21.75" customHeight="1">
      <c r="B77" s="62" t="s">
        <v>85</v>
      </c>
      <c r="C77" s="63"/>
      <c r="D77" s="36"/>
      <c r="E77" s="40"/>
      <c r="F77" s="40"/>
      <c r="G77" s="35"/>
      <c r="H77" s="38"/>
      <c r="I77" s="37"/>
      <c r="J77" s="37"/>
      <c r="K77" s="34"/>
    </row>
    <row r="78" spans="2:11" ht="21.75" customHeight="1">
      <c r="B78" s="60" t="s">
        <v>86</v>
      </c>
      <c r="C78" s="61"/>
      <c r="D78" s="41">
        <f>SUM(D67+D68+D69+D70+D71+D72+D73-D74+D75-D76-D77)</f>
        <v>4396575</v>
      </c>
      <c r="E78" s="41">
        <f>SUM(E67+E68+E69+E70+E71+E72+E73-E74+E75-E76-E77)</f>
        <v>152179</v>
      </c>
      <c r="F78" s="41">
        <f>SUM(F67+F68+F69+F70+F71+F72+F73-F74+F75-F76-F77)</f>
        <v>361450</v>
      </c>
      <c r="G78" s="42">
        <f>SUM(G67+G68+G69+G70+G71+G72+G73-G74+G75-G76-G77)</f>
        <v>4187304</v>
      </c>
      <c r="H78" s="43">
        <f>SUM(G78)</f>
        <v>4187304</v>
      </c>
      <c r="I78" s="41">
        <f>SUM(I67+I68+I69+I70+I71+I72+I73-I74+I75-I76-I77)</f>
        <v>-29718</v>
      </c>
      <c r="J78" s="41">
        <f>SUM(J67+J68+J69+J70+J71+J72+J73-J74+J75-J76-J77)</f>
        <v>92406</v>
      </c>
      <c r="K78" s="44">
        <f>SUM(H78+I78-J78)</f>
        <v>4065180</v>
      </c>
    </row>
    <row r="79" spans="1:11" ht="31.5" customHeight="1">
      <c r="A79" s="21"/>
      <c r="B79" s="62" t="s">
        <v>91</v>
      </c>
      <c r="C79" s="63"/>
      <c r="D79" s="36"/>
      <c r="E79" s="40"/>
      <c r="F79" s="40"/>
      <c r="G79" s="35"/>
      <c r="H79" s="39"/>
      <c r="I79" s="37"/>
      <c r="J79" s="37"/>
      <c r="K79" s="34"/>
    </row>
    <row r="80" spans="1:11" ht="20.25" customHeight="1">
      <c r="A80" s="23"/>
      <c r="B80" s="23"/>
      <c r="C80" s="11"/>
      <c r="D80" s="5"/>
      <c r="E80" s="5"/>
      <c r="F80" s="5"/>
      <c r="G80" s="5"/>
      <c r="H80" s="5"/>
      <c r="I80" s="5"/>
      <c r="J80" s="5"/>
      <c r="K80" s="5"/>
    </row>
    <row r="81" ht="2.25" customHeight="1"/>
    <row r="82" spans="2:11" ht="89.25" customHeight="1">
      <c r="B82" s="112" t="s">
        <v>119</v>
      </c>
      <c r="C82" s="113"/>
      <c r="D82" s="113"/>
      <c r="E82" s="113"/>
      <c r="F82" s="113"/>
      <c r="G82" s="113"/>
      <c r="H82" s="113"/>
      <c r="I82" s="113"/>
      <c r="J82" s="113"/>
      <c r="K82" s="113"/>
    </row>
    <row r="83" spans="2:11" ht="3.75" customHeight="1"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2:11" ht="39" customHeight="1">
      <c r="B84" s="114" t="s">
        <v>88</v>
      </c>
      <c r="C84" s="115"/>
      <c r="D84" s="115"/>
      <c r="E84" s="115"/>
      <c r="F84" s="115"/>
      <c r="G84" s="115"/>
      <c r="H84" s="115"/>
      <c r="I84" s="115"/>
      <c r="J84" s="115"/>
      <c r="K84" s="115"/>
    </row>
    <row r="85" spans="2:11" ht="12.75">
      <c r="B85" s="124" t="s">
        <v>87</v>
      </c>
      <c r="C85" s="125"/>
      <c r="D85" s="125"/>
      <c r="E85" s="125"/>
      <c r="F85" s="125"/>
      <c r="G85" s="125"/>
      <c r="H85" s="125"/>
      <c r="I85" s="125"/>
      <c r="J85" s="125"/>
      <c r="K85" s="125"/>
    </row>
    <row r="86" spans="2:11" ht="12.75">
      <c r="B86" s="125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2:11" ht="12.75">
      <c r="B87" s="125"/>
      <c r="C87" s="125"/>
      <c r="D87" s="125"/>
      <c r="E87" s="125"/>
      <c r="F87" s="125"/>
      <c r="G87" s="125"/>
      <c r="H87" s="125"/>
      <c r="I87" s="125"/>
      <c r="J87" s="125"/>
      <c r="K87" s="125"/>
    </row>
    <row r="88" spans="2:11" ht="12.75">
      <c r="B88" s="125"/>
      <c r="C88" s="125"/>
      <c r="D88" s="125"/>
      <c r="E88" s="125"/>
      <c r="F88" s="125"/>
      <c r="G88" s="125"/>
      <c r="H88" s="125"/>
      <c r="I88" s="125"/>
      <c r="J88" s="125"/>
      <c r="K88" s="125"/>
    </row>
    <row r="89" spans="2:11" ht="12.75">
      <c r="B89" s="125"/>
      <c r="C89" s="125"/>
      <c r="D89" s="125"/>
      <c r="E89" s="125"/>
      <c r="F89" s="125"/>
      <c r="G89" s="125"/>
      <c r="H89" s="125"/>
      <c r="I89" s="125"/>
      <c r="J89" s="125"/>
      <c r="K89" s="125"/>
    </row>
    <row r="90" spans="2:11" ht="12.75">
      <c r="B90" s="125"/>
      <c r="C90" s="125"/>
      <c r="D90" s="125"/>
      <c r="E90" s="125"/>
      <c r="F90" s="125"/>
      <c r="G90" s="125"/>
      <c r="H90" s="125"/>
      <c r="I90" s="125"/>
      <c r="J90" s="125"/>
      <c r="K90" s="125"/>
    </row>
    <row r="91" spans="2:11" ht="2.25" customHeight="1">
      <c r="B91" s="125"/>
      <c r="C91" s="125"/>
      <c r="D91" s="125"/>
      <c r="E91" s="125"/>
      <c r="F91" s="125"/>
      <c r="G91" s="125"/>
      <c r="H91" s="125"/>
      <c r="I91" s="125"/>
      <c r="J91" s="125"/>
      <c r="K91" s="125"/>
    </row>
    <row r="92" spans="2:11" ht="3.75" customHeight="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24.75" customHeight="1">
      <c r="B93" s="117" t="s">
        <v>71</v>
      </c>
      <c r="C93" s="118"/>
      <c r="D93" s="118"/>
      <c r="E93" s="118"/>
      <c r="F93" s="118"/>
      <c r="G93" s="118"/>
      <c r="H93" s="118"/>
      <c r="I93" s="118"/>
      <c r="J93" s="118"/>
      <c r="K93" s="118"/>
    </row>
    <row r="94" spans="2:11" ht="12.75">
      <c r="B94" s="119" t="s">
        <v>114</v>
      </c>
      <c r="C94" s="120"/>
      <c r="D94" s="120"/>
      <c r="E94" s="120"/>
      <c r="F94" s="120"/>
      <c r="G94" s="120"/>
      <c r="H94" s="120"/>
      <c r="I94" s="120"/>
      <c r="J94" s="120"/>
      <c r="K94" s="120"/>
    </row>
    <row r="95" spans="2:11" ht="26.25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</row>
    <row r="96" spans="2:11" ht="12.75">
      <c r="B96" s="121" t="s">
        <v>89</v>
      </c>
      <c r="C96" s="122"/>
      <c r="D96" s="122"/>
      <c r="E96" s="122"/>
      <c r="F96" s="122"/>
      <c r="G96" s="122"/>
      <c r="H96" s="122"/>
      <c r="I96" s="122"/>
      <c r="J96" s="122"/>
      <c r="K96" s="122"/>
    </row>
    <row r="97" spans="2:11" ht="12.75"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2:11" ht="62.25" customHeight="1">
      <c r="B98" s="122"/>
      <c r="C98" s="122"/>
      <c r="D98" s="122"/>
      <c r="E98" s="122"/>
      <c r="F98" s="122"/>
      <c r="G98" s="122"/>
      <c r="H98" s="122"/>
      <c r="I98" s="122"/>
      <c r="J98" s="122"/>
      <c r="K98" s="122"/>
    </row>
    <row r="99" spans="2:11" ht="9.75" customHeight="1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2.75">
      <c r="B100" s="1"/>
      <c r="C100" s="1"/>
      <c r="D100" s="1"/>
      <c r="E100" s="1"/>
      <c r="F100" s="4"/>
      <c r="G100" s="1"/>
      <c r="H100" s="67" t="s">
        <v>122</v>
      </c>
      <c r="I100" s="123"/>
      <c r="J100" s="123"/>
      <c r="K100" s="123"/>
    </row>
    <row r="101" spans="2:11" ht="12.75">
      <c r="B101" s="1"/>
      <c r="C101" s="1"/>
      <c r="D101" s="1"/>
      <c r="E101" s="1"/>
      <c r="F101" s="4"/>
      <c r="G101" s="1"/>
      <c r="H101" s="66" t="s">
        <v>104</v>
      </c>
      <c r="I101" s="66"/>
      <c r="J101" s="66"/>
      <c r="K101" s="66"/>
    </row>
    <row r="102" spans="2:11" ht="12.75" customHeight="1">
      <c r="B102" s="116" t="s">
        <v>90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2:11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2:11" ht="24" customHeight="1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2:11" ht="65.25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</row>
  </sheetData>
  <sheetProtection/>
  <mergeCells count="143">
    <mergeCell ref="B85:K91"/>
    <mergeCell ref="B62:K62"/>
    <mergeCell ref="D64:G64"/>
    <mergeCell ref="H64:K64"/>
    <mergeCell ref="B68:C68"/>
    <mergeCell ref="B69:C69"/>
    <mergeCell ref="B70:C70"/>
    <mergeCell ref="B71:C71"/>
    <mergeCell ref="B72:C72"/>
    <mergeCell ref="B73:C73"/>
    <mergeCell ref="B102:K105"/>
    <mergeCell ref="H101:K101"/>
    <mergeCell ref="B93:K93"/>
    <mergeCell ref="B94:K95"/>
    <mergeCell ref="B96:K98"/>
    <mergeCell ref="H100:K100"/>
    <mergeCell ref="F57:F58"/>
    <mergeCell ref="G57:I57"/>
    <mergeCell ref="B82:K82"/>
    <mergeCell ref="B84:K84"/>
    <mergeCell ref="B59:D60"/>
    <mergeCell ref="E59:E60"/>
    <mergeCell ref="F59:F60"/>
    <mergeCell ref="B57:D58"/>
    <mergeCell ref="E57:E58"/>
    <mergeCell ref="B67:C67"/>
    <mergeCell ref="G52:I52"/>
    <mergeCell ref="B54:D54"/>
    <mergeCell ref="G54:I54"/>
    <mergeCell ref="B55:D56"/>
    <mergeCell ref="E55:E56"/>
    <mergeCell ref="F55:F56"/>
    <mergeCell ref="G55:I55"/>
    <mergeCell ref="G56:I56"/>
    <mergeCell ref="J47:J48"/>
    <mergeCell ref="K47:K48"/>
    <mergeCell ref="B49:D49"/>
    <mergeCell ref="G49:I49"/>
    <mergeCell ref="B47:D48"/>
    <mergeCell ref="E47:E48"/>
    <mergeCell ref="F47:F48"/>
    <mergeCell ref="G47:I48"/>
    <mergeCell ref="G45:I45"/>
    <mergeCell ref="B46:D46"/>
    <mergeCell ref="G46:I46"/>
    <mergeCell ref="B53:D53"/>
    <mergeCell ref="G53:I53"/>
    <mergeCell ref="B50:D50"/>
    <mergeCell ref="G50:I50"/>
    <mergeCell ref="B51:D51"/>
    <mergeCell ref="G51:I51"/>
    <mergeCell ref="B52:D52"/>
    <mergeCell ref="B44:D44"/>
    <mergeCell ref="G44:I44"/>
    <mergeCell ref="B45:D45"/>
    <mergeCell ref="B41:D41"/>
    <mergeCell ref="G41:I41"/>
    <mergeCell ref="B42:D43"/>
    <mergeCell ref="E42:E43"/>
    <mergeCell ref="F42:F43"/>
    <mergeCell ref="G42:I42"/>
    <mergeCell ref="G43:I43"/>
    <mergeCell ref="B36:D38"/>
    <mergeCell ref="E36:E38"/>
    <mergeCell ref="F36:F38"/>
    <mergeCell ref="G36:I37"/>
    <mergeCell ref="B39:D39"/>
    <mergeCell ref="G39:I39"/>
    <mergeCell ref="B40:D40"/>
    <mergeCell ref="G40:I40"/>
    <mergeCell ref="J36:J37"/>
    <mergeCell ref="K36:K37"/>
    <mergeCell ref="G38:I38"/>
    <mergeCell ref="J30:J31"/>
    <mergeCell ref="K30:K31"/>
    <mergeCell ref="B31:D31"/>
    <mergeCell ref="G32:I32"/>
    <mergeCell ref="B34:F35"/>
    <mergeCell ref="G34:K35"/>
    <mergeCell ref="J24:J25"/>
    <mergeCell ref="K24:K25"/>
    <mergeCell ref="B25:D25"/>
    <mergeCell ref="B26:D26"/>
    <mergeCell ref="G26:I26"/>
    <mergeCell ref="B24:D24"/>
    <mergeCell ref="G24:I25"/>
    <mergeCell ref="B23:D23"/>
    <mergeCell ref="G23:I23"/>
    <mergeCell ref="B30:D30"/>
    <mergeCell ref="G30:I31"/>
    <mergeCell ref="B27:D27"/>
    <mergeCell ref="G27:I27"/>
    <mergeCell ref="B28:D28"/>
    <mergeCell ref="G28:I28"/>
    <mergeCell ref="B29:D29"/>
    <mergeCell ref="G29:I29"/>
    <mergeCell ref="B17:D17"/>
    <mergeCell ref="G17:I17"/>
    <mergeCell ref="B18:D21"/>
    <mergeCell ref="E18:E21"/>
    <mergeCell ref="F18:F21"/>
    <mergeCell ref="G18:I18"/>
    <mergeCell ref="G21:I21"/>
    <mergeCell ref="G19:I19"/>
    <mergeCell ref="G20:I20"/>
    <mergeCell ref="B22:D22"/>
    <mergeCell ref="G22:I22"/>
    <mergeCell ref="B13:D13"/>
    <mergeCell ref="G13:I13"/>
    <mergeCell ref="B14:D14"/>
    <mergeCell ref="G14:I14"/>
    <mergeCell ref="B15:D15"/>
    <mergeCell ref="B16:D16"/>
    <mergeCell ref="G16:I16"/>
    <mergeCell ref="G15:I15"/>
    <mergeCell ref="B10:K10"/>
    <mergeCell ref="B12:K12"/>
    <mergeCell ref="B5:C5"/>
    <mergeCell ref="D5:G5"/>
    <mergeCell ref="H5:I5"/>
    <mergeCell ref="J5:K5"/>
    <mergeCell ref="B6:C6"/>
    <mergeCell ref="D6:G6"/>
    <mergeCell ref="H6:I6"/>
    <mergeCell ref="J6:K6"/>
    <mergeCell ref="B1:K1"/>
    <mergeCell ref="B2:K2"/>
    <mergeCell ref="B3:K3"/>
    <mergeCell ref="B4:K4"/>
    <mergeCell ref="B78:C78"/>
    <mergeCell ref="B79:C79"/>
    <mergeCell ref="B74:C74"/>
    <mergeCell ref="B75:C75"/>
    <mergeCell ref="B76:C76"/>
    <mergeCell ref="B77:C77"/>
    <mergeCell ref="F9:G9"/>
    <mergeCell ref="B8:E8"/>
    <mergeCell ref="F8:G8"/>
    <mergeCell ref="B7:K7"/>
    <mergeCell ref="H8:I8"/>
    <mergeCell ref="J8:K8"/>
    <mergeCell ref="J9:K9"/>
    <mergeCell ref="H9:I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60" max="255" man="1"/>
  </rowBreaks>
  <ignoredErrors>
    <ignoredError sqref="J5 J29 K29 J31 J18:J20 J22:J23 K16 K18:K20 K23 J15:J16" numberStoredAsText="1"/>
    <ignoredError sqref="H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mceklic</cp:lastModifiedBy>
  <cp:lastPrinted>2011-07-06T10:28:17Z</cp:lastPrinted>
  <dcterms:created xsi:type="dcterms:W3CDTF">2007-02-12T13:02:25Z</dcterms:created>
  <dcterms:modified xsi:type="dcterms:W3CDTF">2011-07-07T08:52:42Z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