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240" windowHeight="9015" activeTab="0"/>
  </bookViews>
  <sheets>
    <sheet name="Sheet1" sheetId="1" r:id="rId1"/>
    <sheet name="Sheet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<sst xmlns="http://schemas.openxmlformats.org/spreadsheetml/2006/main" count="119" uniqueCount="106">
  <si>
    <t>I ОСНОВНИ ПОДАЦИ</t>
  </si>
  <si>
    <t>АКТИВА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</si>
  <si>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</si>
  <si>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</si>
  <si>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</si>
  <si>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</si>
  <si>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</si>
  <si>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</si>
  <si>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</si>
  <si>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Директор</t>
  </si>
  <si>
    <t>БИЛАНС УСПЕХА  (у 000 дин)</t>
  </si>
  <si>
    <t>БИЛАНС СТАЊА (у 000 дин)</t>
  </si>
  <si>
    <t>II ФИНАНСИЈСКИ ИЗВЕШТАЈИ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</si>
  <si>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</si>
  <si>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</si>
  <si>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</si>
  <si>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</si>
  <si>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</si>
  <si>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</si>
  <si>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</si>
  <si>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</si>
  <si>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</si>
  <si>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</si>
  <si>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</si>
  <si>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</si>
  <si>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</si>
  <si>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</si>
  <si>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</si>
  <si>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</si>
  <si>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</si>
  <si>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</si>
  <si>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</si>
  <si>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</si>
  <si>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</si>
  <si>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</si>
  <si>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</si>
  <si>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</si>
  <si>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</si>
  <si>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</si>
  <si>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</si>
  <si>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</si>
  <si>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</si>
  <si>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</si>
  <si>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</si>
  <si>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</si>
  <si>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>Ж. ГОТОВИНА НА КРАЈУ ОБРАЧУНСКОГ ПЕРИОДА</t>
  </si>
  <si>
    <t xml:space="preserve"> 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</si>
  <si>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</si>
  <si>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</si>
  <si>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</si>
  <si>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</si>
  <si>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</si>
  <si>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</si>
  <si>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</si>
  <si>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</si>
  <si>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</si>
  <si>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</si>
  <si>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</si>
  <si>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Е. ПОЗИТ. / НЕГАТ. КУРСНЕ РАЗЛИКЕ ПО ОСНОВУ ПРЕРАЧУНА ГОТОВИНЕ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</si>
  <si>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</si>
  <si>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</si>
  <si>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</si>
  <si>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</si>
  <si>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</si>
  <si>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</si>
  <si>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</si>
  <si>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</si>
  <si>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</si>
  <si>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</si>
  <si>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</si>
  <si>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</si>
  <si>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</si>
  <si>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</si>
  <si>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</si>
  <si>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</si>
  <si>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</si>
  <si>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</si>
  <si>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</si>
  <si>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</si>
  <si>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</si>
  <si>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</si>
  <si>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</si>
  <si>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</si>
  <si>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</si>
  <si>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</si>
  <si>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</si>
  <si>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</si>
  <si>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</si>
  <si>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</si>
  <si>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</si>
  <si>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</si>
  <si>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</si>
  <si>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</si>
  <si>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>ЖЕЛЕЗНИЧКА 2, 19000 ЗАЈЕЧАР</t>
  </si>
  <si>
    <t>07213310</t>
  </si>
  <si>
    <t xml:space="preserve">                                     </t>
  </si>
  <si>
    <t>Увид се може извршити сваког радног дана 09,00-16,00 сати у седишту друштва , Железничка 2, 19000 Зајечар</t>
  </si>
  <si>
    <t xml:space="preserve"> 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</si>
  <si>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УЈЕДИЊЕНЕ СРПСКЕ ПИВАРЕ ЗАЈЕЧАРСК  А.Д. ЗАЈЕЧАР</t>
  </si>
  <si>
    <t>Акционарско друштво за производњу пива "УЈЕДИЊЕНЕ СРПСКЕ ПИВАРЕ ЗАЈЕЧАРСКО"  ЗАЈЕЧАР</t>
  </si>
  <si>
    <t>2009.</t>
  </si>
  <si>
    <t>Није било значајних промена у току пословне 2009. године.</t>
  </si>
  <si>
    <t>III МИШЉЕЊЕ РЕВИЗОРА KPMG d.o.o. Beograd   О ФИНАНСИЈСКИМ ИЗВЕШТАЈИМА:</t>
  </si>
  <si>
    <t>ИЗВОД ИЗ ГОДИШЊЕГ РАЧУНА ЗА 2010. ГОДИНУ</t>
  </si>
  <si>
    <t>2010.</t>
  </si>
  <si>
    <t xml:space="preserve">2009. </t>
  </si>
</sst>
</file>

<file path=xl/styles.xml><?xml version="1.0" encoding="utf-8"?>
<styleSheet xmlns="http://schemas.openxmlformats.org/spreadsheetml/2006/main">
  <numFmts count="4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1A]d\.\ mmmm\ yyyy"/>
    <numFmt numFmtId="193" formatCode="#,##0.00;[Red]#,##0.00"/>
    <numFmt numFmtId="194" formatCode="#,##0;[Red]#,##0"/>
    <numFmt numFmtId="195" formatCode="#,##0_ ;\-#,##0\ "/>
    <numFmt numFmtId="196" formatCode="_(* #,##0.0_);_(* \(#,##0.0\);_(* &quot;-&quot;??_);_(@_)"/>
    <numFmt numFmtId="197" formatCode="_(* #,##0_);_(* \(#,##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left"/>
    </xf>
    <xf numFmtId="37" fontId="1" fillId="0" borderId="11" xfId="0" applyNumberFormat="1" applyFont="1" applyBorder="1" applyAlignment="1">
      <alignment horizontal="center" vertical="center"/>
    </xf>
    <xf numFmtId="37" fontId="1" fillId="0" borderId="12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 vertical="center"/>
    </xf>
    <xf numFmtId="37" fontId="1" fillId="0" borderId="0" xfId="0" applyNumberFormat="1" applyFont="1" applyAlignment="1">
      <alignment horizontal="center" vertical="center" wrapText="1"/>
    </xf>
    <xf numFmtId="37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right" vertical="center"/>
    </xf>
    <xf numFmtId="3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95" fontId="1" fillId="0" borderId="0" xfId="0" applyNumberFormat="1" applyFont="1" applyAlignment="1">
      <alignment/>
    </xf>
    <xf numFmtId="171" fontId="1" fillId="0" borderId="11" xfId="0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197" fontId="1" fillId="0" borderId="11" xfId="0" applyNumberFormat="1" applyFont="1" applyFill="1" applyBorder="1" applyAlignment="1">
      <alignment vertical="center"/>
    </xf>
    <xf numFmtId="197" fontId="1" fillId="0" borderId="11" xfId="0" applyNumberFormat="1" applyFont="1" applyFill="1" applyBorder="1" applyAlignment="1">
      <alignment horizontal="right" vertical="center"/>
    </xf>
    <xf numFmtId="197" fontId="1" fillId="0" borderId="11" xfId="0" applyNumberFormat="1" applyFont="1" applyBorder="1" applyAlignment="1">
      <alignment vertical="center"/>
    </xf>
    <xf numFmtId="197" fontId="1" fillId="0" borderId="11" xfId="0" applyNumberFormat="1" applyFont="1" applyBorder="1" applyAlignment="1">
      <alignment horizontal="right" vertical="center"/>
    </xf>
    <xf numFmtId="197" fontId="1" fillId="0" borderId="11" xfId="0" applyNumberFormat="1" applyFont="1" applyFill="1" applyBorder="1" applyAlignment="1">
      <alignment horizontal="right" vertical="center"/>
    </xf>
    <xf numFmtId="197" fontId="1" fillId="0" borderId="11" xfId="0" applyNumberFormat="1" applyFont="1" applyFill="1" applyBorder="1" applyAlignment="1">
      <alignment horizontal="right"/>
    </xf>
    <xf numFmtId="197" fontId="1" fillId="0" borderId="12" xfId="0" applyNumberFormat="1" applyFont="1" applyFill="1" applyBorder="1" applyAlignment="1">
      <alignment horizontal="right" vertical="center"/>
    </xf>
    <xf numFmtId="197" fontId="1" fillId="0" borderId="13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197" fontId="1" fillId="0" borderId="12" xfId="0" applyNumberFormat="1" applyFont="1" applyBorder="1" applyAlignment="1">
      <alignment horizontal="right"/>
    </xf>
    <xf numFmtId="197" fontId="1" fillId="0" borderId="13" xfId="0" applyNumberFormat="1" applyFont="1" applyBorder="1" applyAlignment="1">
      <alignment horizontal="right"/>
    </xf>
    <xf numFmtId="197" fontId="1" fillId="0" borderId="12" xfId="0" applyNumberFormat="1" applyFont="1" applyBorder="1" applyAlignment="1">
      <alignment horizontal="right" vertical="center"/>
    </xf>
    <xf numFmtId="197" fontId="1" fillId="0" borderId="1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97" fontId="1" fillId="0" borderId="12" xfId="0" applyNumberFormat="1" applyFont="1" applyFill="1" applyBorder="1" applyAlignment="1">
      <alignment horizontal="right" vertical="center"/>
    </xf>
    <xf numFmtId="197" fontId="1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37" fontId="1" fillId="0" borderId="11" xfId="0" applyNumberFormat="1" applyFont="1" applyFill="1" applyBorder="1" applyAlignment="1">
      <alignment horizontal="center" vertical="center" wrapText="1"/>
    </xf>
    <xf numFmtId="3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37" fontId="1" fillId="0" borderId="11" xfId="0" applyNumberFormat="1" applyFont="1" applyBorder="1" applyAlignment="1">
      <alignment horizontal="center" vertical="center" wrapText="1"/>
    </xf>
    <xf numFmtId="37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97" fontId="1" fillId="0" borderId="12" xfId="0" applyNumberFormat="1" applyFont="1" applyFill="1" applyBorder="1" applyAlignment="1">
      <alignment vertical="center"/>
    </xf>
    <xf numFmtId="197" fontId="1" fillId="0" borderId="13" xfId="0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197" fontId="1" fillId="0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3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7" fontId="1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2" fillId="0" borderId="20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71" fontId="1" fillId="0" borderId="12" xfId="0" applyNumberFormat="1" applyFont="1" applyBorder="1" applyAlignment="1">
      <alignment horizontal="center" vertical="center"/>
    </xf>
    <xf numFmtId="171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77</xdr:row>
      <xdr:rowOff>95250</xdr:rowOff>
    </xdr:from>
    <xdr:to>
      <xdr:col>9</xdr:col>
      <xdr:colOff>409575</xdr:colOff>
      <xdr:row>77</xdr:row>
      <xdr:rowOff>1038225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1372850"/>
          <a:ext cx="842010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Финансијски извештаји приказују објективно и истинито, по свим материјално значајним питањима, финансијско стање Предузећа на дан 31.децембар 20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године и резултате његовог пословања и новчане токове за годину која се завршила на тај дана, у складу са Законом о рачуноводству и ревизији важећим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Републици Србији"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ikicp01\LOCALS~1\Temp\notes6030C8\prospekt%20ezb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ikicp01\LOCALS~1\Temp\notes6030C8\prospekt%20ezb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avrsni%202010\dodatak%20napomene%20zajecar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 uspeha"/>
      <sheetName val="aktiva bilans stanja"/>
      <sheetName val="pasiva bilans stanja"/>
      <sheetName val="tokovi gotovina"/>
      <sheetName val="tokovi gotovina v1"/>
      <sheetName val="promene  na kapital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ktiva bilans stanja"/>
      <sheetName val="pasiva bilans stanja"/>
      <sheetName val="tokovi gotovina"/>
      <sheetName val="bilans uspeha"/>
      <sheetName val="promene  na kapital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l prijava"/>
      <sheetName val="kontrola"/>
      <sheetName val="bs"/>
      <sheetName val="Sheet1"/>
      <sheetName val="Sheet3"/>
      <sheetName val="bs sve"/>
      <sheetName val="bu"/>
      <sheetName val="bu sve"/>
      <sheetName val="obrazac OK"/>
      <sheetName val="statisticki aneks"/>
      <sheetName val="promene na kaitalu"/>
      <sheetName val="tokovi gotovine"/>
      <sheetName val="os "/>
      <sheetName val="aop po kontima"/>
      <sheetName val="Sheet2"/>
      <sheetName val="konta za bu"/>
      <sheetName val="tab 1"/>
      <sheetName val="tab 2"/>
      <sheetName val="tab 3"/>
      <sheetName val="tab 4 (2)"/>
      <sheetName val="tab 5"/>
      <sheetName val="tab 6"/>
      <sheetName val="tab 7"/>
      <sheetName val="tab 8"/>
      <sheetName val="tab 9 (2)"/>
      <sheetName val="tab 10 (2)"/>
      <sheetName val="tab 11 (2)"/>
      <sheetName val="tab 11a"/>
      <sheetName val="tab 12"/>
      <sheetName val="tab 13 (2)"/>
      <sheetName val="tab 14 (2)"/>
      <sheetName val="tab 15"/>
      <sheetName val="tab 16"/>
      <sheetName val="tab 17"/>
      <sheetName val="tab 18"/>
      <sheetName val="tab 19"/>
      <sheetName val="tab 20"/>
      <sheetName val="tab 21"/>
      <sheetName val="tab 22"/>
      <sheetName val="tab 23"/>
      <sheetName val="tab 24"/>
      <sheetName val="tab 25"/>
      <sheetName val="tab 26"/>
      <sheetName val="tab 27"/>
      <sheetName val="tab 28"/>
      <sheetName val="tab 29"/>
      <sheetName val="konta za bs"/>
      <sheetName val="rizik valute"/>
      <sheetName val="valute dospeca"/>
      <sheetName val="rizik likvidnosti"/>
      <sheetName val="abh"/>
      <sheetName val="weif"/>
      <sheetName val="NS"/>
      <sheetName val="anadoly"/>
      <sheetName val="tok 2008"/>
      <sheetName val="heink"/>
      <sheetName val="heinken sup "/>
      <sheetName val="kursne razli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zoomScalePageLayoutView="0" workbookViewId="0" topLeftCell="A64">
      <selection activeCell="M78" sqref="M78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12.8515625" style="1" bestFit="1" customWidth="1"/>
    <col min="4" max="4" width="13.28125" style="22" customWidth="1"/>
    <col min="5" max="5" width="14.421875" style="22" bestFit="1" customWidth="1"/>
    <col min="6" max="7" width="14.28125" style="1" bestFit="1" customWidth="1"/>
    <col min="8" max="8" width="12.8515625" style="1" bestFit="1" customWidth="1"/>
    <col min="9" max="10" width="14.421875" style="22" bestFit="1" customWidth="1"/>
    <col min="11" max="16384" width="9.140625" style="1" customWidth="1"/>
  </cols>
  <sheetData>
    <row r="1" spans="1:10" ht="34.5" customHeight="1">
      <c r="A1" s="123" t="s">
        <v>97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 customHeight="1">
      <c r="A2" s="130" t="s">
        <v>103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2.75" customHeight="1">
      <c r="A3" s="98" t="s">
        <v>99</v>
      </c>
      <c r="B3" s="99"/>
      <c r="C3" s="99"/>
      <c r="D3" s="99"/>
      <c r="E3" s="99"/>
      <c r="F3" s="99"/>
      <c r="G3" s="99"/>
      <c r="H3" s="99"/>
      <c r="I3" s="99"/>
      <c r="J3" s="99"/>
    </row>
    <row r="4" ht="4.5" customHeight="1"/>
    <row r="5" spans="1:10" ht="12" customHeight="1">
      <c r="A5" s="107" t="s">
        <v>0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1.25">
      <c r="A6" s="104" t="s">
        <v>5</v>
      </c>
      <c r="B6" s="104"/>
      <c r="C6" s="106" t="s">
        <v>98</v>
      </c>
      <c r="D6" s="106"/>
      <c r="E6" s="106"/>
      <c r="F6" s="106"/>
      <c r="G6" s="104" t="s">
        <v>7</v>
      </c>
      <c r="H6" s="104"/>
      <c r="I6" s="105" t="s">
        <v>94</v>
      </c>
      <c r="J6" s="105"/>
    </row>
    <row r="7" spans="1:10" ht="11.25">
      <c r="A7" s="104" t="s">
        <v>6</v>
      </c>
      <c r="B7" s="104"/>
      <c r="C7" s="102" t="s">
        <v>93</v>
      </c>
      <c r="D7" s="110"/>
      <c r="E7" s="110"/>
      <c r="F7" s="103"/>
      <c r="G7" s="104" t="s">
        <v>8</v>
      </c>
      <c r="H7" s="104"/>
      <c r="I7" s="102">
        <v>101335688</v>
      </c>
      <c r="J7" s="103"/>
    </row>
    <row r="8" spans="1:10" ht="3" customHeight="1">
      <c r="A8" s="4"/>
      <c r="B8" s="4"/>
      <c r="C8" s="2"/>
      <c r="D8" s="30"/>
      <c r="E8" s="23"/>
      <c r="F8" s="3"/>
      <c r="G8" s="5"/>
      <c r="H8" s="5"/>
      <c r="I8" s="23"/>
      <c r="J8" s="23"/>
    </row>
    <row r="9" spans="1:10" ht="12.75" customHeight="1">
      <c r="A9" s="111" t="s">
        <v>12</v>
      </c>
      <c r="B9" s="111"/>
      <c r="C9" s="111"/>
      <c r="D9" s="111"/>
      <c r="E9" s="111"/>
      <c r="F9" s="111"/>
      <c r="G9" s="111"/>
      <c r="H9" s="111"/>
      <c r="I9" s="111"/>
      <c r="J9" s="111"/>
    </row>
    <row r="10" spans="1:10" ht="2.25" customHeight="1">
      <c r="A10" s="7"/>
      <c r="B10" s="7"/>
      <c r="C10" s="7"/>
      <c r="D10" s="24"/>
      <c r="E10" s="24"/>
      <c r="F10" s="7"/>
      <c r="G10" s="7"/>
      <c r="H10" s="7"/>
      <c r="I10" s="24"/>
      <c r="J10" s="24"/>
    </row>
    <row r="11" spans="1:10" ht="12">
      <c r="A11" s="109" t="s">
        <v>11</v>
      </c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ht="11.25" customHeight="1">
      <c r="A12" s="100" t="s">
        <v>1</v>
      </c>
      <c r="B12" s="100"/>
      <c r="C12" s="100"/>
      <c r="D12" s="26" t="s">
        <v>104</v>
      </c>
      <c r="E12" s="25" t="s">
        <v>100</v>
      </c>
      <c r="F12" s="100" t="s">
        <v>2</v>
      </c>
      <c r="G12" s="100"/>
      <c r="H12" s="100"/>
      <c r="I12" s="26" t="s">
        <v>104</v>
      </c>
      <c r="J12" s="25" t="s">
        <v>100</v>
      </c>
    </row>
    <row r="13" spans="1:10" ht="11.25">
      <c r="A13" s="101" t="s">
        <v>15</v>
      </c>
      <c r="B13" s="101"/>
      <c r="C13" s="101"/>
      <c r="D13" s="37">
        <f>D15+D16+D18</f>
        <v>942977</v>
      </c>
      <c r="E13" s="37">
        <v>956305</v>
      </c>
      <c r="F13" s="101" t="s">
        <v>3</v>
      </c>
      <c r="G13" s="101"/>
      <c r="H13" s="101"/>
      <c r="I13" s="38">
        <f>+I14+I15+I16+I17+I18-I19+I20</f>
        <v>49908</v>
      </c>
      <c r="J13" s="38">
        <f>+J14+J15+J16+J17+J18-J19+J20</f>
        <v>605425</v>
      </c>
    </row>
    <row r="14" spans="1:10" ht="11.25">
      <c r="A14" s="97" t="s">
        <v>16</v>
      </c>
      <c r="B14" s="101"/>
      <c r="C14" s="101"/>
      <c r="D14" s="37"/>
      <c r="E14" s="37"/>
      <c r="F14" s="52" t="s">
        <v>23</v>
      </c>
      <c r="G14" s="52"/>
      <c r="H14" s="52"/>
      <c r="I14" s="38">
        <v>89882</v>
      </c>
      <c r="J14" s="38">
        <v>89882</v>
      </c>
    </row>
    <row r="15" spans="1:10" ht="11.25">
      <c r="A15" s="52" t="s">
        <v>17</v>
      </c>
      <c r="B15" s="52"/>
      <c r="C15" s="52"/>
      <c r="D15" s="37">
        <v>16857</v>
      </c>
      <c r="E15" s="37">
        <v>25350</v>
      </c>
      <c r="F15" s="66" t="s">
        <v>24</v>
      </c>
      <c r="G15" s="67"/>
      <c r="H15" s="68"/>
      <c r="I15" s="38"/>
      <c r="J15" s="38"/>
    </row>
    <row r="16" spans="1:10" ht="11.25">
      <c r="A16" s="112" t="s">
        <v>47</v>
      </c>
      <c r="B16" s="113"/>
      <c r="C16" s="114"/>
      <c r="D16" s="70">
        <v>926120</v>
      </c>
      <c r="E16" s="70">
        <v>930955</v>
      </c>
      <c r="F16" s="66" t="s">
        <v>25</v>
      </c>
      <c r="G16" s="67"/>
      <c r="H16" s="68"/>
      <c r="I16" s="38">
        <v>459086</v>
      </c>
      <c r="J16" s="38">
        <v>459086</v>
      </c>
    </row>
    <row r="17" spans="1:11" ht="11.25">
      <c r="A17" s="115"/>
      <c r="B17" s="116"/>
      <c r="C17" s="117"/>
      <c r="D17" s="71"/>
      <c r="E17" s="71"/>
      <c r="F17" s="52" t="s">
        <v>26</v>
      </c>
      <c r="G17" s="52"/>
      <c r="H17" s="52"/>
      <c r="I17" s="38"/>
      <c r="J17" s="38"/>
      <c r="K17" s="34"/>
    </row>
    <row r="18" spans="1:12" ht="11.25">
      <c r="A18" s="97" t="s">
        <v>65</v>
      </c>
      <c r="B18" s="97"/>
      <c r="C18" s="97"/>
      <c r="D18" s="37"/>
      <c r="E18" s="37"/>
      <c r="F18" s="52" t="s">
        <v>59</v>
      </c>
      <c r="G18" s="52"/>
      <c r="H18" s="52"/>
      <c r="I18" s="38">
        <v>723269</v>
      </c>
      <c r="J18" s="38">
        <v>723269</v>
      </c>
      <c r="L18" s="34"/>
    </row>
    <row r="19" spans="1:12" ht="11.25">
      <c r="A19" s="101" t="s">
        <v>48</v>
      </c>
      <c r="B19" s="101"/>
      <c r="C19" s="101"/>
      <c r="D19" s="37">
        <f>D20+D21+D22</f>
        <v>463224</v>
      </c>
      <c r="E19" s="37">
        <v>575152</v>
      </c>
      <c r="F19" s="52" t="s">
        <v>27</v>
      </c>
      <c r="G19" s="52"/>
      <c r="H19" s="52"/>
      <c r="I19" s="38">
        <v>1222329</v>
      </c>
      <c r="J19" s="38">
        <v>666812</v>
      </c>
      <c r="K19" s="34"/>
      <c r="L19" s="34"/>
    </row>
    <row r="20" spans="1:12" ht="11.25">
      <c r="A20" s="66" t="s">
        <v>14</v>
      </c>
      <c r="B20" s="67"/>
      <c r="C20" s="68"/>
      <c r="D20" s="37">
        <v>84862</v>
      </c>
      <c r="E20" s="37">
        <v>79497</v>
      </c>
      <c r="F20" s="52" t="s">
        <v>28</v>
      </c>
      <c r="G20" s="52"/>
      <c r="H20" s="52"/>
      <c r="I20" s="38"/>
      <c r="J20" s="38"/>
      <c r="L20" s="20"/>
    </row>
    <row r="21" spans="1:12" ht="12">
      <c r="A21" s="66" t="s">
        <v>66</v>
      </c>
      <c r="B21" s="67"/>
      <c r="C21" s="68"/>
      <c r="D21" s="37">
        <v>371337</v>
      </c>
      <c r="E21" s="37">
        <v>485070</v>
      </c>
      <c r="F21" s="86" t="s">
        <v>29</v>
      </c>
      <c r="G21" s="87"/>
      <c r="H21" s="88"/>
      <c r="I21" s="53">
        <f>+I23+I24+I25+I26</f>
        <v>1356293</v>
      </c>
      <c r="J21" s="53">
        <f>+J23+J24+J25+J26</f>
        <v>926032</v>
      </c>
      <c r="L21" s="19"/>
    </row>
    <row r="22" spans="1:10" ht="11.25">
      <c r="A22" s="97" t="s">
        <v>18</v>
      </c>
      <c r="B22" s="97"/>
      <c r="C22" s="97"/>
      <c r="D22" s="37">
        <v>7025</v>
      </c>
      <c r="E22" s="37">
        <v>10585</v>
      </c>
      <c r="F22" s="89"/>
      <c r="G22" s="90"/>
      <c r="H22" s="91"/>
      <c r="I22" s="54"/>
      <c r="J22" s="54"/>
    </row>
    <row r="23" spans="1:12" ht="12">
      <c r="A23" s="101" t="s">
        <v>19</v>
      </c>
      <c r="B23" s="101"/>
      <c r="C23" s="101"/>
      <c r="D23" s="37">
        <f>+D19+D13</f>
        <v>1406201</v>
      </c>
      <c r="E23" s="37">
        <f>+E19+E13</f>
        <v>1531457</v>
      </c>
      <c r="F23" s="127" t="s">
        <v>30</v>
      </c>
      <c r="G23" s="128"/>
      <c r="H23" s="129"/>
      <c r="I23" s="38">
        <v>7915</v>
      </c>
      <c r="J23" s="38">
        <v>7650</v>
      </c>
      <c r="L23" s="19"/>
    </row>
    <row r="24" spans="1:10" ht="11.25">
      <c r="A24" s="101" t="s">
        <v>20</v>
      </c>
      <c r="B24" s="101"/>
      <c r="C24" s="101"/>
      <c r="D24" s="37"/>
      <c r="E24" s="37"/>
      <c r="F24" s="97" t="s">
        <v>31</v>
      </c>
      <c r="G24" s="97"/>
      <c r="H24" s="97"/>
      <c r="I24" s="38"/>
      <c r="J24" s="38"/>
    </row>
    <row r="25" spans="1:10" ht="11.25">
      <c r="A25" s="108" t="s">
        <v>21</v>
      </c>
      <c r="B25" s="108"/>
      <c r="C25" s="108"/>
      <c r="D25" s="37">
        <f>D23</f>
        <v>1406201</v>
      </c>
      <c r="E25" s="37">
        <f>E23</f>
        <v>1531457</v>
      </c>
      <c r="F25" s="52" t="s">
        <v>32</v>
      </c>
      <c r="G25" s="52"/>
      <c r="H25" s="52"/>
      <c r="I25" s="38">
        <v>1341353</v>
      </c>
      <c r="J25" s="38">
        <v>907797</v>
      </c>
    </row>
    <row r="26" spans="1:11" ht="11.25">
      <c r="A26" s="108" t="s">
        <v>22</v>
      </c>
      <c r="B26" s="108"/>
      <c r="C26" s="108"/>
      <c r="D26" s="35">
        <v>3235000</v>
      </c>
      <c r="E26" s="35"/>
      <c r="F26" s="52" t="s">
        <v>33</v>
      </c>
      <c r="G26" s="52"/>
      <c r="H26" s="52"/>
      <c r="I26" s="38">
        <f>+D22</f>
        <v>7025</v>
      </c>
      <c r="J26" s="38">
        <f>+E22</f>
        <v>10585</v>
      </c>
      <c r="K26" s="34"/>
    </row>
    <row r="27" spans="1:10" ht="3.75" customHeight="1">
      <c r="A27" s="15"/>
      <c r="B27" s="15"/>
      <c r="C27" s="15"/>
      <c r="D27" s="31"/>
      <c r="E27" s="31"/>
      <c r="F27" s="118" t="s">
        <v>34</v>
      </c>
      <c r="G27" s="118"/>
      <c r="H27" s="118"/>
      <c r="I27" s="53">
        <f>+I21+I13</f>
        <v>1406201</v>
      </c>
      <c r="J27" s="53">
        <f>+J21+J13</f>
        <v>1531457</v>
      </c>
    </row>
    <row r="28" spans="1:11" ht="10.5" customHeight="1">
      <c r="A28" s="119" t="s">
        <v>49</v>
      </c>
      <c r="B28" s="120"/>
      <c r="C28" s="120"/>
      <c r="D28" s="120"/>
      <c r="E28" s="120"/>
      <c r="F28" s="118"/>
      <c r="G28" s="118"/>
      <c r="H28" s="118"/>
      <c r="I28" s="54"/>
      <c r="J28" s="54"/>
      <c r="K28" s="1" t="s">
        <v>46</v>
      </c>
    </row>
    <row r="29" spans="1:10" ht="12" customHeight="1">
      <c r="A29" s="121"/>
      <c r="B29" s="121"/>
      <c r="C29" s="121"/>
      <c r="D29" s="121"/>
      <c r="E29" s="122"/>
      <c r="F29" s="159" t="s">
        <v>35</v>
      </c>
      <c r="G29" s="160"/>
      <c r="H29" s="160"/>
      <c r="I29" s="162"/>
      <c r="J29" s="162"/>
    </row>
    <row r="30" spans="1:10" ht="4.5" customHeight="1">
      <c r="A30" s="151" t="s">
        <v>70</v>
      </c>
      <c r="B30" s="152"/>
      <c r="C30" s="153"/>
      <c r="D30" s="132" t="s">
        <v>104</v>
      </c>
      <c r="E30" s="132" t="s">
        <v>100</v>
      </c>
      <c r="F30" s="161"/>
      <c r="G30" s="161"/>
      <c r="H30" s="161"/>
      <c r="I30" s="163"/>
      <c r="J30" s="163"/>
    </row>
    <row r="31" spans="1:10" ht="5.25" customHeight="1">
      <c r="A31" s="154"/>
      <c r="B31" s="82"/>
      <c r="C31" s="155"/>
      <c r="D31" s="132"/>
      <c r="E31" s="132"/>
      <c r="F31" s="17"/>
      <c r="G31" s="17"/>
      <c r="H31" s="17"/>
      <c r="I31" s="27"/>
      <c r="J31" s="27"/>
    </row>
    <row r="32" spans="1:10" ht="15" customHeight="1">
      <c r="A32" s="156"/>
      <c r="B32" s="157"/>
      <c r="C32" s="158"/>
      <c r="D32" s="132"/>
      <c r="E32" s="132"/>
      <c r="F32" s="120" t="s">
        <v>10</v>
      </c>
      <c r="G32" s="120"/>
      <c r="H32" s="120"/>
      <c r="I32" s="120"/>
      <c r="J32" s="120"/>
    </row>
    <row r="33" spans="1:10" ht="14.25" customHeight="1">
      <c r="A33" s="66" t="s">
        <v>53</v>
      </c>
      <c r="B33" s="67"/>
      <c r="C33" s="68"/>
      <c r="D33" s="39">
        <v>2577449</v>
      </c>
      <c r="E33" s="39">
        <v>1943180</v>
      </c>
      <c r="F33" s="120"/>
      <c r="G33" s="120"/>
      <c r="H33" s="120"/>
      <c r="I33" s="120"/>
      <c r="J33" s="120"/>
    </row>
    <row r="34" spans="1:10" ht="12" customHeight="1">
      <c r="A34" s="66" t="s">
        <v>52</v>
      </c>
      <c r="B34" s="67"/>
      <c r="C34" s="68"/>
      <c r="D34" s="39">
        <v>2589137</v>
      </c>
      <c r="E34" s="39">
        <v>2203051</v>
      </c>
      <c r="F34" s="79" t="s">
        <v>73</v>
      </c>
      <c r="G34" s="101"/>
      <c r="H34" s="101"/>
      <c r="I34" s="132" t="s">
        <v>104</v>
      </c>
      <c r="J34" s="132" t="s">
        <v>100</v>
      </c>
    </row>
    <row r="35" spans="1:12" ht="11.25" customHeight="1">
      <c r="A35" s="66" t="s">
        <v>50</v>
      </c>
      <c r="B35" s="67"/>
      <c r="C35" s="68"/>
      <c r="D35" s="37">
        <f>+D33-D34</f>
        <v>-11688</v>
      </c>
      <c r="E35" s="37">
        <f>+E33-E34</f>
        <v>-259871</v>
      </c>
      <c r="F35" s="101"/>
      <c r="G35" s="101"/>
      <c r="H35" s="101"/>
      <c r="I35" s="132"/>
      <c r="J35" s="132"/>
      <c r="L35" s="20"/>
    </row>
    <row r="36" spans="1:10" ht="12.75" customHeight="1">
      <c r="A36" s="72" t="s">
        <v>71</v>
      </c>
      <c r="B36" s="73"/>
      <c r="C36" s="74"/>
      <c r="D36" s="78"/>
      <c r="E36" s="78"/>
      <c r="F36" s="66" t="s">
        <v>4</v>
      </c>
      <c r="G36" s="67"/>
      <c r="H36" s="68"/>
      <c r="I36" s="40">
        <v>1686884</v>
      </c>
      <c r="J36" s="40">
        <v>1436367</v>
      </c>
    </row>
    <row r="37" spans="1:10" ht="12.75" customHeight="1">
      <c r="A37" s="75"/>
      <c r="B37" s="76"/>
      <c r="C37" s="77"/>
      <c r="D37" s="78"/>
      <c r="E37" s="78"/>
      <c r="F37" s="52" t="s">
        <v>62</v>
      </c>
      <c r="G37" s="52"/>
      <c r="H37" s="52"/>
      <c r="I37" s="40">
        <v>1994016</v>
      </c>
      <c r="J37" s="40">
        <v>1736464</v>
      </c>
    </row>
    <row r="38" spans="1:16" ht="12.75" customHeight="1">
      <c r="A38" s="124" t="s">
        <v>51</v>
      </c>
      <c r="B38" s="125"/>
      <c r="C38" s="126"/>
      <c r="D38" s="37">
        <v>1492</v>
      </c>
      <c r="E38" s="37">
        <v>11295</v>
      </c>
      <c r="F38" s="52" t="s">
        <v>60</v>
      </c>
      <c r="G38" s="52"/>
      <c r="H38" s="52"/>
      <c r="I38" s="38">
        <f>+I36-I37</f>
        <v>-307132</v>
      </c>
      <c r="J38" s="38">
        <f>+J36-J37</f>
        <v>-300097</v>
      </c>
      <c r="L38" s="12"/>
      <c r="M38" s="12"/>
      <c r="N38" s="12"/>
      <c r="O38" s="12"/>
      <c r="P38" s="12"/>
    </row>
    <row r="39" spans="1:16" ht="12.75" customHeight="1">
      <c r="A39" s="112" t="s">
        <v>54</v>
      </c>
      <c r="B39" s="164"/>
      <c r="C39" s="165"/>
      <c r="D39" s="37">
        <v>124837</v>
      </c>
      <c r="E39" s="37">
        <v>127126</v>
      </c>
      <c r="F39" s="52" t="s">
        <v>36</v>
      </c>
      <c r="G39" s="52"/>
      <c r="H39" s="52"/>
      <c r="I39" s="38">
        <v>525</v>
      </c>
      <c r="J39" s="38">
        <v>2668</v>
      </c>
      <c r="L39" s="8"/>
      <c r="M39" s="13"/>
      <c r="N39" s="13"/>
      <c r="O39" s="6"/>
      <c r="P39" s="6"/>
    </row>
    <row r="40" spans="1:16" ht="12.75" customHeight="1">
      <c r="A40" s="66" t="s">
        <v>50</v>
      </c>
      <c r="B40" s="67"/>
      <c r="C40" s="68"/>
      <c r="D40" s="37">
        <f>+D38-D39</f>
        <v>-123345</v>
      </c>
      <c r="E40" s="37">
        <f>+E38-E39</f>
        <v>-115831</v>
      </c>
      <c r="F40" s="52" t="s">
        <v>37</v>
      </c>
      <c r="G40" s="52"/>
      <c r="H40" s="52"/>
      <c r="I40" s="38">
        <v>70351</v>
      </c>
      <c r="J40" s="38">
        <v>44625</v>
      </c>
      <c r="L40" s="13"/>
      <c r="M40" s="13"/>
      <c r="N40" s="13"/>
      <c r="O40" s="6"/>
      <c r="P40" s="6"/>
    </row>
    <row r="41" spans="1:16" ht="12.75" customHeight="1">
      <c r="A41" s="79" t="s">
        <v>72</v>
      </c>
      <c r="B41" s="79"/>
      <c r="C41" s="79"/>
      <c r="D41" s="70"/>
      <c r="E41" s="70"/>
      <c r="F41" s="95" t="s">
        <v>38</v>
      </c>
      <c r="G41" s="95"/>
      <c r="H41" s="95"/>
      <c r="I41" s="38">
        <v>18286</v>
      </c>
      <c r="J41" s="38">
        <v>11401</v>
      </c>
      <c r="L41" s="6"/>
      <c r="M41" s="6"/>
      <c r="N41" s="6"/>
      <c r="O41" s="11"/>
      <c r="P41" s="11"/>
    </row>
    <row r="42" spans="1:16" ht="11.25" customHeight="1">
      <c r="A42" s="79"/>
      <c r="B42" s="79"/>
      <c r="C42" s="79"/>
      <c r="D42" s="71"/>
      <c r="E42" s="71"/>
      <c r="F42" s="96" t="s">
        <v>39</v>
      </c>
      <c r="G42" s="76"/>
      <c r="H42" s="77"/>
      <c r="I42" s="38">
        <v>196845</v>
      </c>
      <c r="J42" s="38">
        <v>179284</v>
      </c>
      <c r="L42" s="6"/>
      <c r="M42" s="6"/>
      <c r="N42" s="6"/>
      <c r="O42" s="11"/>
      <c r="P42" s="11"/>
    </row>
    <row r="43" spans="1:16" ht="13.5" customHeight="1">
      <c r="A43" s="112" t="s">
        <v>55</v>
      </c>
      <c r="B43" s="164"/>
      <c r="C43" s="165"/>
      <c r="D43" s="37">
        <v>130749</v>
      </c>
      <c r="E43" s="37">
        <v>381056</v>
      </c>
      <c r="F43" s="66" t="s">
        <v>74</v>
      </c>
      <c r="G43" s="67"/>
      <c r="H43" s="68"/>
      <c r="I43" s="38">
        <f>+I38+I39+I41-I40-I42</f>
        <v>-555517</v>
      </c>
      <c r="J43" s="38">
        <f>+J38+J39+J41-J40-J42</f>
        <v>-509937</v>
      </c>
      <c r="L43" s="6"/>
      <c r="M43" s="6"/>
      <c r="N43" s="6"/>
      <c r="O43" s="11"/>
      <c r="P43" s="11"/>
    </row>
    <row r="44" spans="1:16" ht="12" customHeight="1">
      <c r="A44" s="112" t="s">
        <v>56</v>
      </c>
      <c r="B44" s="164"/>
      <c r="C44" s="165"/>
      <c r="D44" s="37">
        <v>0</v>
      </c>
      <c r="E44" s="37">
        <v>0</v>
      </c>
      <c r="F44" s="140" t="s">
        <v>40</v>
      </c>
      <c r="G44" s="141"/>
      <c r="H44" s="142"/>
      <c r="I44" s="53"/>
      <c r="J44" s="53"/>
      <c r="K44" s="82"/>
      <c r="L44" s="82"/>
      <c r="M44" s="82"/>
      <c r="N44" s="6"/>
      <c r="O44" s="11"/>
      <c r="P44" s="11"/>
    </row>
    <row r="45" spans="1:16" ht="13.5" customHeight="1">
      <c r="A45" s="66" t="s">
        <v>50</v>
      </c>
      <c r="B45" s="67"/>
      <c r="C45" s="68"/>
      <c r="D45" s="37">
        <f>+D43-D44</f>
        <v>130749</v>
      </c>
      <c r="E45" s="37">
        <f>+E43-E44</f>
        <v>381056</v>
      </c>
      <c r="F45" s="143"/>
      <c r="G45" s="144"/>
      <c r="H45" s="145"/>
      <c r="I45" s="54"/>
      <c r="J45" s="54"/>
      <c r="K45" s="81"/>
      <c r="L45" s="81"/>
      <c r="M45" s="81"/>
      <c r="N45" s="6"/>
      <c r="O45" s="11"/>
      <c r="P45" s="11"/>
    </row>
    <row r="46" spans="1:16" ht="13.5" customHeight="1">
      <c r="A46" s="92" t="s">
        <v>68</v>
      </c>
      <c r="B46" s="93"/>
      <c r="C46" s="94"/>
      <c r="D46" s="37">
        <f>+D33+D38+D43</f>
        <v>2709690</v>
      </c>
      <c r="E46" s="37">
        <f>+E33+E38+E43</f>
        <v>2335531</v>
      </c>
      <c r="F46" s="52" t="s">
        <v>41</v>
      </c>
      <c r="G46" s="52"/>
      <c r="H46" s="52"/>
      <c r="I46" s="38"/>
      <c r="J46" s="38"/>
      <c r="K46" s="81"/>
      <c r="L46" s="81"/>
      <c r="M46" s="81"/>
      <c r="N46" s="14"/>
      <c r="O46" s="6"/>
      <c r="P46" s="6"/>
    </row>
    <row r="47" spans="1:16" ht="13.5" customHeight="1">
      <c r="A47" s="92" t="s">
        <v>67</v>
      </c>
      <c r="B47" s="93"/>
      <c r="C47" s="94"/>
      <c r="D47" s="37">
        <f>+D34+D39+D44</f>
        <v>2713974</v>
      </c>
      <c r="E47" s="37">
        <f>+E34+E39+E44</f>
        <v>2330177</v>
      </c>
      <c r="F47" s="83" t="s">
        <v>42</v>
      </c>
      <c r="G47" s="84"/>
      <c r="H47" s="85"/>
      <c r="I47" s="38"/>
      <c r="J47" s="38"/>
      <c r="K47" s="10"/>
      <c r="L47" s="10"/>
      <c r="M47" s="10"/>
      <c r="N47" s="14"/>
      <c r="O47" s="6"/>
      <c r="P47" s="6"/>
    </row>
    <row r="48" spans="1:16" ht="13.5" customHeight="1">
      <c r="A48" s="171" t="s">
        <v>57</v>
      </c>
      <c r="B48" s="172"/>
      <c r="C48" s="173"/>
      <c r="D48" s="37">
        <f>+D46-D47</f>
        <v>-4284</v>
      </c>
      <c r="E48" s="37">
        <f>+E46-E47</f>
        <v>5354</v>
      </c>
      <c r="F48" s="166" t="s">
        <v>61</v>
      </c>
      <c r="G48" s="167"/>
      <c r="H48" s="168"/>
      <c r="I48" s="53"/>
      <c r="J48" s="53"/>
      <c r="L48" s="14"/>
      <c r="M48" s="8"/>
      <c r="N48" s="8"/>
      <c r="O48" s="6"/>
      <c r="P48" s="6"/>
    </row>
    <row r="49" spans="1:16" ht="7.5" customHeight="1">
      <c r="A49" s="72" t="s">
        <v>44</v>
      </c>
      <c r="B49" s="73"/>
      <c r="C49" s="74"/>
      <c r="D49" s="70">
        <f>+E53</f>
        <v>5069</v>
      </c>
      <c r="E49" s="70">
        <v>81</v>
      </c>
      <c r="F49" s="96"/>
      <c r="G49" s="169"/>
      <c r="H49" s="170"/>
      <c r="I49" s="54"/>
      <c r="J49" s="54"/>
      <c r="L49" s="6"/>
      <c r="M49" s="6"/>
      <c r="N49" s="6"/>
      <c r="O49" s="6"/>
      <c r="P49" s="6"/>
    </row>
    <row r="50" spans="1:16" ht="12.75" customHeight="1">
      <c r="A50" s="75"/>
      <c r="B50" s="76"/>
      <c r="C50" s="77"/>
      <c r="D50" s="71"/>
      <c r="E50" s="71"/>
      <c r="F50" s="72" t="s">
        <v>63</v>
      </c>
      <c r="G50" s="73"/>
      <c r="H50" s="74"/>
      <c r="I50" s="53">
        <f>I43</f>
        <v>-555517</v>
      </c>
      <c r="J50" s="53">
        <f>J43</f>
        <v>-509937</v>
      </c>
      <c r="L50" s="15"/>
      <c r="M50" s="15"/>
      <c r="N50" s="15"/>
      <c r="O50" s="11"/>
      <c r="P50" s="11"/>
    </row>
    <row r="51" spans="1:16" ht="8.25" customHeight="1">
      <c r="A51" s="72" t="s">
        <v>58</v>
      </c>
      <c r="B51" s="73"/>
      <c r="C51" s="74"/>
      <c r="D51" s="70">
        <v>-427</v>
      </c>
      <c r="E51" s="70">
        <v>-366</v>
      </c>
      <c r="F51" s="75"/>
      <c r="G51" s="76"/>
      <c r="H51" s="77"/>
      <c r="I51" s="54"/>
      <c r="J51" s="54"/>
      <c r="L51" s="6"/>
      <c r="M51" s="6"/>
      <c r="N51" s="6"/>
      <c r="O51" s="11"/>
      <c r="P51" s="11"/>
    </row>
    <row r="52" spans="1:16" ht="13.5" customHeight="1">
      <c r="A52" s="75"/>
      <c r="B52" s="76"/>
      <c r="C52" s="77"/>
      <c r="D52" s="71"/>
      <c r="E52" s="71"/>
      <c r="F52" s="108" t="s">
        <v>43</v>
      </c>
      <c r="G52" s="108"/>
      <c r="H52" s="108"/>
      <c r="I52" s="38"/>
      <c r="J52" s="38"/>
      <c r="L52" s="14"/>
      <c r="M52" s="14"/>
      <c r="N52" s="14"/>
      <c r="O52" s="6"/>
      <c r="P52" s="6"/>
    </row>
    <row r="53" spans="1:16" ht="14.25" customHeight="1">
      <c r="A53" s="79" t="s">
        <v>45</v>
      </c>
      <c r="B53" s="79"/>
      <c r="C53" s="79"/>
      <c r="D53" s="78">
        <f>+D48+D49+D51</f>
        <v>358</v>
      </c>
      <c r="E53" s="78">
        <f>+E48+E49+E51</f>
        <v>5069</v>
      </c>
      <c r="F53" s="133" t="s">
        <v>69</v>
      </c>
      <c r="G53" s="87"/>
      <c r="H53" s="88"/>
      <c r="I53" s="53">
        <f>I50</f>
        <v>-555517</v>
      </c>
      <c r="J53" s="53">
        <f>J50</f>
        <v>-509937</v>
      </c>
      <c r="L53" s="14"/>
      <c r="M53" s="16"/>
      <c r="N53" s="16"/>
      <c r="O53" s="6"/>
      <c r="P53" s="6"/>
    </row>
    <row r="54" spans="1:16" ht="5.25" customHeight="1">
      <c r="A54" s="79"/>
      <c r="B54" s="79"/>
      <c r="C54" s="79"/>
      <c r="D54" s="78"/>
      <c r="E54" s="78"/>
      <c r="F54" s="89"/>
      <c r="G54" s="90"/>
      <c r="H54" s="91"/>
      <c r="I54" s="54"/>
      <c r="J54" s="54"/>
      <c r="L54" s="8"/>
      <c r="M54" s="8"/>
      <c r="N54" s="8"/>
      <c r="O54" s="6"/>
      <c r="P54" s="6"/>
    </row>
    <row r="55" spans="1:16" ht="9" customHeight="1">
      <c r="A55" s="8"/>
      <c r="B55" s="8"/>
      <c r="C55" s="8"/>
      <c r="D55" s="28"/>
      <c r="E55" s="28"/>
      <c r="F55" s="9"/>
      <c r="G55" s="9"/>
      <c r="H55" s="9"/>
      <c r="I55" s="28"/>
      <c r="J55" s="28"/>
      <c r="L55" s="6"/>
      <c r="M55" s="6"/>
      <c r="N55" s="6"/>
      <c r="O55" s="11"/>
      <c r="P55" s="11"/>
    </row>
    <row r="56" spans="1:16" ht="11.25" customHeight="1">
      <c r="A56" s="109" t="s">
        <v>92</v>
      </c>
      <c r="B56" s="109"/>
      <c r="C56" s="109"/>
      <c r="D56" s="109"/>
      <c r="E56" s="109"/>
      <c r="F56" s="109"/>
      <c r="G56" s="109"/>
      <c r="H56" s="109"/>
      <c r="I56" s="109"/>
      <c r="J56" s="109"/>
      <c r="L56" s="6"/>
      <c r="M56" s="6"/>
      <c r="N56" s="6"/>
      <c r="O56" s="6"/>
      <c r="P56" s="6"/>
    </row>
    <row r="57" spans="1:16" ht="11.25" customHeight="1">
      <c r="A57" s="69"/>
      <c r="B57" s="69"/>
      <c r="C57" s="146" t="s">
        <v>105</v>
      </c>
      <c r="D57" s="59"/>
      <c r="E57" s="59"/>
      <c r="F57" s="59"/>
      <c r="G57" s="80" t="s">
        <v>104</v>
      </c>
      <c r="H57" s="63"/>
      <c r="I57" s="63"/>
      <c r="J57" s="63"/>
      <c r="L57" s="6"/>
      <c r="M57" s="6"/>
      <c r="N57" s="6"/>
      <c r="O57" s="6"/>
      <c r="P57" s="6"/>
    </row>
    <row r="58" spans="1:16" ht="11.25" customHeight="1">
      <c r="A58" s="69"/>
      <c r="B58" s="69"/>
      <c r="C58" s="58" t="s">
        <v>82</v>
      </c>
      <c r="D58" s="60" t="s">
        <v>83</v>
      </c>
      <c r="E58" s="60" t="s">
        <v>84</v>
      </c>
      <c r="F58" s="58" t="s">
        <v>85</v>
      </c>
      <c r="G58" s="62" t="s">
        <v>82</v>
      </c>
      <c r="H58" s="62" t="s">
        <v>83</v>
      </c>
      <c r="I58" s="64" t="s">
        <v>84</v>
      </c>
      <c r="J58" s="64" t="s">
        <v>85</v>
      </c>
      <c r="L58" s="6"/>
      <c r="M58" s="6"/>
      <c r="N58" s="6"/>
      <c r="O58" s="6"/>
      <c r="P58" s="6"/>
    </row>
    <row r="59" spans="1:16" ht="11.25" customHeight="1">
      <c r="A59" s="69"/>
      <c r="B59" s="69"/>
      <c r="C59" s="59"/>
      <c r="D59" s="61"/>
      <c r="E59" s="61"/>
      <c r="F59" s="59"/>
      <c r="G59" s="63"/>
      <c r="H59" s="63"/>
      <c r="I59" s="65"/>
      <c r="J59" s="65"/>
      <c r="L59" s="8"/>
      <c r="M59" s="8"/>
      <c r="N59" s="8"/>
      <c r="O59" s="6"/>
      <c r="P59" s="6"/>
    </row>
    <row r="60" spans="1:16" ht="11.25" customHeight="1">
      <c r="A60" s="69"/>
      <c r="B60" s="69"/>
      <c r="C60" s="59"/>
      <c r="D60" s="61"/>
      <c r="E60" s="61"/>
      <c r="F60" s="59"/>
      <c r="G60" s="63"/>
      <c r="H60" s="63"/>
      <c r="I60" s="65"/>
      <c r="J60" s="65"/>
      <c r="L60" s="8"/>
      <c r="M60" s="8"/>
      <c r="N60" s="8"/>
      <c r="O60" s="6"/>
      <c r="P60" s="6"/>
    </row>
    <row r="61" spans="1:16" ht="11.25" customHeight="1">
      <c r="A61" s="45" t="s">
        <v>75</v>
      </c>
      <c r="B61" s="45"/>
      <c r="C61" s="41">
        <v>89882</v>
      </c>
      <c r="D61" s="41"/>
      <c r="E61" s="38"/>
      <c r="F61" s="38">
        <f>C61+D61-E61</f>
        <v>89882</v>
      </c>
      <c r="G61" s="41">
        <f>F61</f>
        <v>89882</v>
      </c>
      <c r="H61" s="41"/>
      <c r="I61" s="38"/>
      <c r="J61" s="38">
        <f>G61+H61-I61</f>
        <v>89882</v>
      </c>
      <c r="L61" s="8"/>
      <c r="M61" s="8"/>
      <c r="N61" s="8"/>
      <c r="O61" s="11"/>
      <c r="P61" s="11"/>
    </row>
    <row r="62" spans="1:10" ht="11.25" customHeight="1">
      <c r="A62" s="45" t="s">
        <v>76</v>
      </c>
      <c r="B62" s="45"/>
      <c r="C62" s="41">
        <v>0</v>
      </c>
      <c r="D62" s="41"/>
      <c r="E62" s="38">
        <f>+C62</f>
        <v>0</v>
      </c>
      <c r="F62" s="38">
        <f>C62+D62-E62</f>
        <v>0</v>
      </c>
      <c r="G62" s="41">
        <f>F62</f>
        <v>0</v>
      </c>
      <c r="H62" s="41"/>
      <c r="I62" s="38"/>
      <c r="J62" s="38">
        <f>G62+H62-I62</f>
        <v>0</v>
      </c>
    </row>
    <row r="63" spans="1:10" ht="11.25" customHeight="1">
      <c r="A63" s="45" t="s">
        <v>77</v>
      </c>
      <c r="B63" s="45"/>
      <c r="C63" s="41"/>
      <c r="D63" s="41"/>
      <c r="E63" s="38"/>
      <c r="F63" s="38"/>
      <c r="G63" s="41"/>
      <c r="H63" s="41"/>
      <c r="I63" s="38"/>
      <c r="J63" s="38"/>
    </row>
    <row r="64" spans="1:10" ht="11.25" customHeight="1">
      <c r="A64" s="36" t="s">
        <v>78</v>
      </c>
      <c r="B64" s="36"/>
      <c r="C64" s="41"/>
      <c r="D64" s="41"/>
      <c r="E64" s="38"/>
      <c r="F64" s="38"/>
      <c r="G64" s="41"/>
      <c r="H64" s="41"/>
      <c r="I64" s="38"/>
      <c r="J64" s="38"/>
    </row>
    <row r="65" spans="1:10" ht="9.75" customHeight="1">
      <c r="A65" s="55" t="s">
        <v>79</v>
      </c>
      <c r="B65" s="56"/>
      <c r="C65" s="43">
        <f>C61+C62+C63+C64</f>
        <v>89882</v>
      </c>
      <c r="D65" s="43">
        <f>+D61+D62+D63+D64</f>
        <v>0</v>
      </c>
      <c r="E65" s="43">
        <f>+E61+E62+E63+E64</f>
        <v>0</v>
      </c>
      <c r="F65" s="43">
        <f>F61+F62+F63+F64</f>
        <v>89882</v>
      </c>
      <c r="G65" s="43">
        <f>F65</f>
        <v>89882</v>
      </c>
      <c r="H65" s="43">
        <f>+H61+H62+H63+H64</f>
        <v>0</v>
      </c>
      <c r="I65" s="43">
        <f>+I61+I62+I63+I64</f>
        <v>0</v>
      </c>
      <c r="J65" s="43">
        <f>J61+J62+J63+J64</f>
        <v>89882</v>
      </c>
    </row>
    <row r="66" spans="1:10" ht="14.25" customHeight="1">
      <c r="A66" s="56"/>
      <c r="B66" s="56"/>
      <c r="C66" s="44"/>
      <c r="D66" s="44"/>
      <c r="E66" s="44"/>
      <c r="F66" s="44"/>
      <c r="G66" s="44"/>
      <c r="H66" s="44"/>
      <c r="I66" s="44"/>
      <c r="J66" s="44"/>
    </row>
    <row r="67" spans="1:10" ht="11.25" customHeight="1">
      <c r="A67" s="57" t="s">
        <v>80</v>
      </c>
      <c r="B67" s="57"/>
      <c r="C67" s="41">
        <v>421998</v>
      </c>
      <c r="D67" s="41"/>
      <c r="E67" s="38"/>
      <c r="F67" s="38">
        <f>C67+D67-E67</f>
        <v>421998</v>
      </c>
      <c r="G67" s="41">
        <f aca="true" t="shared" si="0" ref="G67:G73">F67</f>
        <v>421998</v>
      </c>
      <c r="H67" s="41"/>
      <c r="I67" s="38"/>
      <c r="J67" s="38">
        <f>G67+H67-I67</f>
        <v>421998</v>
      </c>
    </row>
    <row r="68" spans="1:10" ht="11.25" customHeight="1">
      <c r="A68" s="57" t="s">
        <v>81</v>
      </c>
      <c r="B68" s="57"/>
      <c r="C68" s="41">
        <v>37088</v>
      </c>
      <c r="D68" s="41"/>
      <c r="E68" s="38"/>
      <c r="F68" s="38">
        <f>C68+D68-E68</f>
        <v>37088</v>
      </c>
      <c r="G68" s="41">
        <f t="shared" si="0"/>
        <v>37088</v>
      </c>
      <c r="H68" s="41"/>
      <c r="I68" s="38"/>
      <c r="J68" s="38">
        <f>G68+H68-I68</f>
        <v>37088</v>
      </c>
    </row>
    <row r="69" spans="1:10" ht="12" customHeight="1">
      <c r="A69" s="36" t="s">
        <v>86</v>
      </c>
      <c r="B69" s="36"/>
      <c r="C69" s="41"/>
      <c r="D69" s="41"/>
      <c r="E69" s="38">
        <f>+C69</f>
        <v>0</v>
      </c>
      <c r="F69" s="38">
        <f>C69+D69-E69</f>
        <v>0</v>
      </c>
      <c r="G69" s="41">
        <f t="shared" si="0"/>
        <v>0</v>
      </c>
      <c r="H69" s="41"/>
      <c r="I69" s="38"/>
      <c r="J69" s="38">
        <f>G69+H69-I69</f>
        <v>0</v>
      </c>
    </row>
    <row r="70" spans="1:10" ht="20.25" customHeight="1">
      <c r="A70" s="56" t="s">
        <v>87</v>
      </c>
      <c r="B70" s="56"/>
      <c r="C70" s="41">
        <f>C67+C68+C69</f>
        <v>459086</v>
      </c>
      <c r="D70" s="41">
        <f>D67+D68+D69</f>
        <v>0</v>
      </c>
      <c r="E70" s="41">
        <f>E67+E68+E69</f>
        <v>0</v>
      </c>
      <c r="F70" s="41">
        <f>F67+F68+F69</f>
        <v>459086</v>
      </c>
      <c r="G70" s="41">
        <f t="shared" si="0"/>
        <v>459086</v>
      </c>
      <c r="H70" s="41">
        <f>H67+H68+H69</f>
        <v>0</v>
      </c>
      <c r="I70" s="41">
        <f>I67+I68+I69</f>
        <v>0</v>
      </c>
      <c r="J70" s="41">
        <f>J67+J68+J69</f>
        <v>459086</v>
      </c>
    </row>
    <row r="71" spans="1:12" ht="11.25" customHeight="1">
      <c r="A71" s="57" t="s">
        <v>88</v>
      </c>
      <c r="B71" s="57"/>
      <c r="C71" s="41">
        <v>723269</v>
      </c>
      <c r="D71" s="41"/>
      <c r="E71" s="42"/>
      <c r="F71" s="41">
        <f>C71+D71-E71</f>
        <v>723269</v>
      </c>
      <c r="G71" s="41">
        <f t="shared" si="0"/>
        <v>723269</v>
      </c>
      <c r="H71" s="41"/>
      <c r="I71" s="42"/>
      <c r="J71" s="41">
        <f>G71+H71-I71</f>
        <v>723269</v>
      </c>
      <c r="L71" s="34"/>
    </row>
    <row r="72" spans="1:11" ht="11.25" customHeight="1">
      <c r="A72" s="148" t="s">
        <v>89</v>
      </c>
      <c r="B72" s="148"/>
      <c r="C72" s="38">
        <v>156875</v>
      </c>
      <c r="D72" s="38">
        <v>509937</v>
      </c>
      <c r="E72" s="42"/>
      <c r="F72" s="41">
        <f>C72+D72-E72</f>
        <v>666812</v>
      </c>
      <c r="G72" s="38">
        <f t="shared" si="0"/>
        <v>666812</v>
      </c>
      <c r="H72" s="38">
        <f>-I43</f>
        <v>555517</v>
      </c>
      <c r="I72" s="42"/>
      <c r="J72" s="41">
        <f>G72+H72-I72</f>
        <v>1222329</v>
      </c>
      <c r="K72" s="34"/>
    </row>
    <row r="73" spans="1:10" ht="12" customHeight="1">
      <c r="A73" s="18" t="s">
        <v>90</v>
      </c>
      <c r="B73" s="18"/>
      <c r="C73" s="38">
        <f>+C65+C70-C72+C71</f>
        <v>1115362</v>
      </c>
      <c r="D73" s="38">
        <f>+D65+D70-D72+D71</f>
        <v>-509937</v>
      </c>
      <c r="E73" s="38">
        <f>+E65+E70-E72+E71</f>
        <v>0</v>
      </c>
      <c r="F73" s="38">
        <f>+F65+F70-F72+F71</f>
        <v>605425</v>
      </c>
      <c r="G73" s="38">
        <f t="shared" si="0"/>
        <v>605425</v>
      </c>
      <c r="H73" s="38">
        <f>+H65+H70-H72+H71</f>
        <v>-555517</v>
      </c>
      <c r="I73" s="38">
        <f>+I65+I70-I72+I71</f>
        <v>0</v>
      </c>
      <c r="J73" s="38">
        <f>+J65+J70-J72+J71</f>
        <v>49908</v>
      </c>
    </row>
    <row r="74" spans="1:10" ht="12" customHeight="1">
      <c r="A74" s="149" t="s">
        <v>91</v>
      </c>
      <c r="B74" s="150"/>
      <c r="C74" s="50"/>
      <c r="D74" s="50"/>
      <c r="E74" s="50"/>
      <c r="F74" s="50"/>
      <c r="G74" s="50"/>
      <c r="H74" s="50"/>
      <c r="I74" s="48"/>
      <c r="J74" s="48"/>
    </row>
    <row r="75" spans="1:10" ht="12" customHeight="1">
      <c r="A75" s="150"/>
      <c r="B75" s="150"/>
      <c r="C75" s="51"/>
      <c r="D75" s="51"/>
      <c r="E75" s="51"/>
      <c r="F75" s="51"/>
      <c r="G75" s="51"/>
      <c r="H75" s="51"/>
      <c r="I75" s="49"/>
      <c r="J75" s="49"/>
    </row>
    <row r="76" spans="1:10" ht="12" customHeight="1">
      <c r="A76" s="46"/>
      <c r="B76" s="47"/>
      <c r="C76" s="47"/>
      <c r="D76" s="47"/>
      <c r="E76" s="47"/>
      <c r="F76" s="47"/>
      <c r="G76" s="47"/>
      <c r="H76" s="47"/>
      <c r="I76" s="47"/>
      <c r="J76" s="47"/>
    </row>
    <row r="77" spans="1:10" ht="12" customHeight="1">
      <c r="A77" s="46" t="s">
        <v>102</v>
      </c>
      <c r="B77" s="47"/>
      <c r="C77" s="47"/>
      <c r="D77" s="47"/>
      <c r="E77" s="47"/>
      <c r="F77" s="47"/>
      <c r="G77" s="47"/>
      <c r="H77" s="47"/>
      <c r="I77" s="47"/>
      <c r="J77" s="47"/>
    </row>
    <row r="78" spans="1:10" ht="81.75" customHeight="1">
      <c r="A78" s="33" t="s">
        <v>95</v>
      </c>
      <c r="B78" s="33"/>
      <c r="C78" s="33"/>
      <c r="D78" s="33"/>
      <c r="E78" s="33"/>
      <c r="F78" s="33"/>
      <c r="G78" s="33"/>
      <c r="H78" s="33"/>
      <c r="I78" s="33"/>
      <c r="J78" s="33"/>
    </row>
    <row r="79" spans="1:10" ht="12" customHeight="1">
      <c r="A79" s="21"/>
      <c r="B79" s="21"/>
      <c r="C79" s="21"/>
      <c r="D79" s="29"/>
      <c r="E79" s="29"/>
      <c r="F79" s="21"/>
      <c r="G79" s="21"/>
      <c r="H79" s="21"/>
      <c r="I79" s="29"/>
      <c r="J79" s="29"/>
    </row>
    <row r="80" spans="1:10" ht="36" customHeight="1">
      <c r="A80" s="46" t="s">
        <v>13</v>
      </c>
      <c r="B80" s="47"/>
      <c r="C80" s="47"/>
      <c r="D80" s="47"/>
      <c r="E80" s="47"/>
      <c r="F80" s="47"/>
      <c r="G80" s="47"/>
      <c r="H80" s="47"/>
      <c r="I80" s="47"/>
      <c r="J80" s="47"/>
    </row>
    <row r="81" spans="1:10" ht="11.25">
      <c r="A81" s="134" t="s">
        <v>101</v>
      </c>
      <c r="B81" s="135"/>
      <c r="C81" s="135"/>
      <c r="D81" s="135"/>
      <c r="E81" s="135"/>
      <c r="F81" s="135"/>
      <c r="G81" s="135"/>
      <c r="H81" s="135"/>
      <c r="I81" s="135"/>
      <c r="J81" s="135"/>
    </row>
    <row r="82" spans="1:10" ht="3" customHeight="1">
      <c r="A82" s="135"/>
      <c r="B82" s="135"/>
      <c r="C82" s="135"/>
      <c r="D82" s="135"/>
      <c r="E82" s="135"/>
      <c r="F82" s="135"/>
      <c r="G82" s="135"/>
      <c r="H82" s="135"/>
      <c r="I82" s="135"/>
      <c r="J82" s="135"/>
    </row>
    <row r="83" spans="1:10" ht="7.5" customHeight="1">
      <c r="A83" s="135"/>
      <c r="B83" s="135"/>
      <c r="C83" s="135"/>
      <c r="D83" s="135"/>
      <c r="E83" s="135"/>
      <c r="F83" s="135"/>
      <c r="G83" s="135"/>
      <c r="H83" s="135"/>
      <c r="I83" s="135"/>
      <c r="J83" s="135"/>
    </row>
    <row r="84" spans="1:10" ht="11.25" hidden="1">
      <c r="A84" s="135"/>
      <c r="B84" s="135"/>
      <c r="C84" s="135"/>
      <c r="D84" s="135"/>
      <c r="E84" s="135"/>
      <c r="F84" s="135"/>
      <c r="G84" s="135"/>
      <c r="H84" s="135"/>
      <c r="I84" s="135"/>
      <c r="J84" s="135"/>
    </row>
    <row r="85" spans="1:10" ht="7.5" customHeight="1" hidden="1">
      <c r="A85" s="135"/>
      <c r="B85" s="135"/>
      <c r="C85" s="135"/>
      <c r="D85" s="135"/>
      <c r="E85" s="135"/>
      <c r="F85" s="135"/>
      <c r="G85" s="135"/>
      <c r="H85" s="135"/>
      <c r="I85" s="135"/>
      <c r="J85" s="135"/>
    </row>
    <row r="86" spans="1:10" ht="45" customHeight="1" hidden="1">
      <c r="A86" s="135"/>
      <c r="B86" s="135"/>
      <c r="C86" s="135"/>
      <c r="D86" s="135"/>
      <c r="E86" s="135"/>
      <c r="F86" s="135"/>
      <c r="G86" s="135"/>
      <c r="H86" s="135"/>
      <c r="I86" s="135"/>
      <c r="J86" s="135"/>
    </row>
    <row r="87" ht="4.5" customHeight="1">
      <c r="E87" s="32"/>
    </row>
    <row r="88" spans="1:10" ht="12.75">
      <c r="A88" s="136" t="s">
        <v>64</v>
      </c>
      <c r="B88" s="136"/>
      <c r="C88" s="136"/>
      <c r="D88" s="136"/>
      <c r="E88" s="136"/>
      <c r="F88" s="136"/>
      <c r="G88" s="136"/>
      <c r="H88" s="136"/>
      <c r="I88" s="136"/>
      <c r="J88" s="136"/>
    </row>
    <row r="89" spans="1:10" ht="11.25">
      <c r="A89" s="137" t="s">
        <v>96</v>
      </c>
      <c r="B89" s="138"/>
      <c r="C89" s="138"/>
      <c r="D89" s="138"/>
      <c r="E89" s="138"/>
      <c r="F89" s="138"/>
      <c r="G89" s="138"/>
      <c r="H89" s="138"/>
      <c r="I89" s="138"/>
      <c r="J89" s="138"/>
    </row>
    <row r="90" spans="1:10" ht="11.25">
      <c r="A90" s="138"/>
      <c r="B90" s="138"/>
      <c r="C90" s="138"/>
      <c r="D90" s="138"/>
      <c r="E90" s="138"/>
      <c r="F90" s="138"/>
      <c r="G90" s="138"/>
      <c r="H90" s="138"/>
      <c r="I90" s="138"/>
      <c r="J90" s="138"/>
    </row>
    <row r="91" spans="5:10" ht="11.25" customHeight="1">
      <c r="E91" s="32"/>
      <c r="G91" s="99" t="s">
        <v>9</v>
      </c>
      <c r="H91" s="139"/>
      <c r="I91" s="139"/>
      <c r="J91" s="139"/>
    </row>
    <row r="92" spans="5:10" ht="14.25" customHeight="1">
      <c r="E92" s="32"/>
      <c r="G92" s="147"/>
      <c r="H92" s="147"/>
      <c r="I92" s="147"/>
      <c r="J92" s="147"/>
    </row>
    <row r="93" ht="49.5" customHeight="1"/>
    <row r="94" ht="73.5" customHeight="1"/>
  </sheetData>
  <sheetProtection/>
  <mergeCells count="159">
    <mergeCell ref="J53:J54"/>
    <mergeCell ref="H65:H66"/>
    <mergeCell ref="I65:I66"/>
    <mergeCell ref="J65:J66"/>
    <mergeCell ref="E41:E42"/>
    <mergeCell ref="A45:C45"/>
    <mergeCell ref="A44:C44"/>
    <mergeCell ref="F52:H52"/>
    <mergeCell ref="F48:H49"/>
    <mergeCell ref="A48:C48"/>
    <mergeCell ref="D49:D50"/>
    <mergeCell ref="E49:E50"/>
    <mergeCell ref="A43:C43"/>
    <mergeCell ref="A41:C42"/>
    <mergeCell ref="A36:C37"/>
    <mergeCell ref="D36:D37"/>
    <mergeCell ref="A39:C39"/>
    <mergeCell ref="A40:C40"/>
    <mergeCell ref="A47:C47"/>
    <mergeCell ref="A30:C32"/>
    <mergeCell ref="D30:D32"/>
    <mergeCell ref="E30:E32"/>
    <mergeCell ref="F29:H30"/>
    <mergeCell ref="I29:I30"/>
    <mergeCell ref="J29:J30"/>
    <mergeCell ref="F38:H38"/>
    <mergeCell ref="F44:H45"/>
    <mergeCell ref="A62:B62"/>
    <mergeCell ref="C57:F57"/>
    <mergeCell ref="G92:J92"/>
    <mergeCell ref="A80:J80"/>
    <mergeCell ref="A70:B70"/>
    <mergeCell ref="A71:B71"/>
    <mergeCell ref="A72:B72"/>
    <mergeCell ref="A74:B75"/>
    <mergeCell ref="C74:C75"/>
    <mergeCell ref="D74:D75"/>
    <mergeCell ref="A81:J86"/>
    <mergeCell ref="A88:J88"/>
    <mergeCell ref="A89:J90"/>
    <mergeCell ref="G91:J91"/>
    <mergeCell ref="F74:F75"/>
    <mergeCell ref="H74:H75"/>
    <mergeCell ref="A68:B68"/>
    <mergeCell ref="A49:C50"/>
    <mergeCell ref="A51:C52"/>
    <mergeCell ref="A56:J56"/>
    <mergeCell ref="J48:J49"/>
    <mergeCell ref="I48:I49"/>
    <mergeCell ref="I50:I51"/>
    <mergeCell ref="A61:B61"/>
    <mergeCell ref="F53:H54"/>
    <mergeCell ref="I53:I54"/>
    <mergeCell ref="A1:J1"/>
    <mergeCell ref="A38:C38"/>
    <mergeCell ref="F20:H20"/>
    <mergeCell ref="F23:H23"/>
    <mergeCell ref="A2:J2"/>
    <mergeCell ref="I34:I35"/>
    <mergeCell ref="J34:J35"/>
    <mergeCell ref="F34:H35"/>
    <mergeCell ref="F36:H36"/>
    <mergeCell ref="E36:E37"/>
    <mergeCell ref="A35:C35"/>
    <mergeCell ref="A34:C34"/>
    <mergeCell ref="F24:H24"/>
    <mergeCell ref="F27:H28"/>
    <mergeCell ref="A24:C24"/>
    <mergeCell ref="A25:C25"/>
    <mergeCell ref="A28:E29"/>
    <mergeCell ref="F32:J33"/>
    <mergeCell ref="J27:J28"/>
    <mergeCell ref="I27:I28"/>
    <mergeCell ref="G6:H6"/>
    <mergeCell ref="A11:J11"/>
    <mergeCell ref="C7:F7"/>
    <mergeCell ref="A9:J9"/>
    <mergeCell ref="A18:C18"/>
    <mergeCell ref="A19:C19"/>
    <mergeCell ref="A6:B6"/>
    <mergeCell ref="A15:C15"/>
    <mergeCell ref="A14:C14"/>
    <mergeCell ref="A16:C17"/>
    <mergeCell ref="F19:H19"/>
    <mergeCell ref="A23:C23"/>
    <mergeCell ref="A26:C26"/>
    <mergeCell ref="A20:C20"/>
    <mergeCell ref="A21:C21"/>
    <mergeCell ref="F12:H12"/>
    <mergeCell ref="D16:D17"/>
    <mergeCell ref="E16:E17"/>
    <mergeCell ref="F14:H14"/>
    <mergeCell ref="F15:H15"/>
    <mergeCell ref="A3:J3"/>
    <mergeCell ref="A12:C12"/>
    <mergeCell ref="F13:H13"/>
    <mergeCell ref="I7:J7"/>
    <mergeCell ref="A7:B7"/>
    <mergeCell ref="I6:J6"/>
    <mergeCell ref="G7:H7"/>
    <mergeCell ref="C6:F6"/>
    <mergeCell ref="A13:C13"/>
    <mergeCell ref="A5:J5"/>
    <mergeCell ref="F21:H22"/>
    <mergeCell ref="A46:C46"/>
    <mergeCell ref="F41:H41"/>
    <mergeCell ref="F42:H42"/>
    <mergeCell ref="F43:H43"/>
    <mergeCell ref="F46:H46"/>
    <mergeCell ref="F25:H25"/>
    <mergeCell ref="D41:D42"/>
    <mergeCell ref="A33:C33"/>
    <mergeCell ref="A22:C22"/>
    <mergeCell ref="K46:M46"/>
    <mergeCell ref="K44:M44"/>
    <mergeCell ref="K45:M45"/>
    <mergeCell ref="I44:I45"/>
    <mergeCell ref="J44:J45"/>
    <mergeCell ref="F47:H47"/>
    <mergeCell ref="A57:B60"/>
    <mergeCell ref="H58:H60"/>
    <mergeCell ref="D51:D52"/>
    <mergeCell ref="E51:E52"/>
    <mergeCell ref="F50:H51"/>
    <mergeCell ref="E53:E54"/>
    <mergeCell ref="A53:C54"/>
    <mergeCell ref="D53:D54"/>
    <mergeCell ref="G57:J57"/>
    <mergeCell ref="E58:E60"/>
    <mergeCell ref="F58:F60"/>
    <mergeCell ref="G58:G60"/>
    <mergeCell ref="I58:I60"/>
    <mergeCell ref="J58:J60"/>
    <mergeCell ref="J50:J51"/>
    <mergeCell ref="F16:H16"/>
    <mergeCell ref="F37:H37"/>
    <mergeCell ref="F39:H39"/>
    <mergeCell ref="F40:H40"/>
    <mergeCell ref="F26:H26"/>
    <mergeCell ref="F17:H17"/>
    <mergeCell ref="F18:H18"/>
    <mergeCell ref="I21:I22"/>
    <mergeCell ref="J21:J22"/>
    <mergeCell ref="A65:B66"/>
    <mergeCell ref="A67:B67"/>
    <mergeCell ref="G65:G66"/>
    <mergeCell ref="C58:C60"/>
    <mergeCell ref="D58:D60"/>
    <mergeCell ref="C65:C66"/>
    <mergeCell ref="D65:D66"/>
    <mergeCell ref="E65:E66"/>
    <mergeCell ref="F65:F66"/>
    <mergeCell ref="A63:B63"/>
    <mergeCell ref="A77:J77"/>
    <mergeCell ref="A76:J76"/>
    <mergeCell ref="I74:I75"/>
    <mergeCell ref="J74:J75"/>
    <mergeCell ref="G74:G75"/>
    <mergeCell ref="E74:E75"/>
  </mergeCells>
  <printOptions/>
  <pageMargins left="0.54" right="0.37" top="0.65" bottom="0.56" header="0.31496062992125984" footer="0.2362204724409449"/>
  <pageSetup fitToHeight="2" fitToWidth="1" horizontalDpi="600" verticalDpi="600" orientation="landscape" paperSize="9" scale="91" r:id="rId2"/>
  <ignoredErrors>
    <ignoredError sqref="J70 F70 G70:G73" formula="1"/>
    <ignoredError sqref="I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 za hartije od vrednosti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Komisija za hartije od vrednosti</dc:creator>
  <cp:keywords/>
  <dc:description/>
  <cp:lastModifiedBy> </cp:lastModifiedBy>
  <cp:lastPrinted>2006-07-06T09:23:40Z</cp:lastPrinted>
  <dcterms:created xsi:type="dcterms:W3CDTF">2005-01-22T07:34:39Z</dcterms:created>
  <dcterms:modified xsi:type="dcterms:W3CDTF">2011-08-08T07:01:41Z</dcterms:modified>
  <cp:category/>
  <cp:version/>
  <cp:contentType/>
  <cp:contentStatus/>
</cp:coreProperties>
</file>