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<sst xmlns="http://schemas.openxmlformats.org/spreadsheetml/2006/main" count="121" uniqueCount="114">
  <si>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</si>
  <si>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</si>
  <si>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</si>
  <si>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</si>
  <si>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</si>
  <si>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</si>
  <si>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</si>
  <si>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>8. Vrednost osnovnog kapitala  u hilj.RSD</t>
  </si>
  <si>
    <t xml:space="preserve">    ISIN broj</t>
  </si>
  <si>
    <t xml:space="preserve">    CIF kod</t>
  </si>
  <si>
    <t xml:space="preserve">7.Deset najvećih akcionara </t>
  </si>
  <si>
    <t>11. Naziv sedište i poslovna adresa revizorske kuce koja je revidirala poslednji finansijski izveštaj</t>
  </si>
  <si>
    <t>Naziv</t>
  </si>
  <si>
    <t>Sedište -poslovna adresa</t>
  </si>
  <si>
    <t>12.Naziv organizovanog tržišta na koje su uključene akcije</t>
  </si>
  <si>
    <t>II. Podaci o upravi društva</t>
  </si>
  <si>
    <t>Ime, prezime i prebivalište</t>
  </si>
  <si>
    <t>1. Članovi uprave</t>
  </si>
  <si>
    <t>2. Članovi nadzornog odbora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</si>
  <si>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</si>
  <si>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</si>
  <si>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</si>
  <si>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</si>
  <si>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</si>
  <si>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Delatnost</t>
  </si>
  <si>
    <t>Ostvareni prihod</t>
  </si>
  <si>
    <t>Pokazatelji poslovanja</t>
  </si>
  <si>
    <t>Vrednost</t>
  </si>
  <si>
    <t>Najviša cena akcija</t>
  </si>
  <si>
    <t>Najniža cena akcija</t>
  </si>
  <si>
    <t>Na dan podnošenja izveštaja</t>
  </si>
  <si>
    <t>9. Podaci o akcijama</t>
  </si>
  <si>
    <t>Isplaćeni neto iznos naknade</t>
  </si>
  <si>
    <t>Ime i prezime</t>
  </si>
  <si>
    <t>I - Opšti podaci</t>
  </si>
  <si>
    <t>Sadašnje zaposlenje, članstvo u UO i NO drugih društava</t>
  </si>
  <si>
    <t>Obrazovanje, sadašnje zaposlenje, članstvo u UO i NO drugih društava</t>
  </si>
  <si>
    <t>Čačak, Lomina 67</t>
  </si>
  <si>
    <t xml:space="preserve">Kavim LTD </t>
  </si>
  <si>
    <t>ESVUFR</t>
  </si>
  <si>
    <t>Beogradska berza</t>
  </si>
  <si>
    <t>Zeev Horen, Izrael</t>
  </si>
  <si>
    <t>dipl.inženjer saobraćaja,gen.direktor</t>
  </si>
  <si>
    <t>Ostali prihodi</t>
  </si>
  <si>
    <t>Kavim Jedinstvo d.o.o.</t>
  </si>
  <si>
    <t>10.Podaci o povezanim pravnim licima</t>
  </si>
  <si>
    <t>Kavim Raška a.d.</t>
  </si>
  <si>
    <t>direktor, Kavim Serbia</t>
  </si>
  <si>
    <t>Poslovna politika je usmerena ka povecanju obima poslovanja i redovnom servisiranju obaveza</t>
  </si>
  <si>
    <t>Najveći kupci</t>
  </si>
  <si>
    <t>Najveći dobavljači</t>
  </si>
  <si>
    <t>Društvo  odgovara za istinitost i tačnost podataka navedenih u izveštaju  na isti način kao u prospektu</t>
  </si>
  <si>
    <t>Vranje, Pariske Komune 1</t>
  </si>
  <si>
    <t>Likvidnost  (obrtna imovina/obaveze)</t>
  </si>
  <si>
    <t>Prinos na ukupni kapital    (bruto dobit/ukupan kapital)</t>
  </si>
  <si>
    <t>Neto prinos na sopstveni kapital(neto dobit/akcijski kapital)</t>
  </si>
  <si>
    <t>Stepen zaduženosti     (ukupne obaveze/ukupan kapital)</t>
  </si>
  <si>
    <t>Broj akcionara</t>
  </si>
  <si>
    <t>Produktivnost rada I       (ostvareni prihod/broj radnika)</t>
  </si>
  <si>
    <t>Produktivnost rada II       (ostvarena dobit/broj radnika)</t>
  </si>
  <si>
    <t>Ekonomičnost poslovanja (poslovni prihod/poslovni rashod)</t>
  </si>
  <si>
    <t>Rentabilnost poslovanja   (iskazana dobit/ukupni prihodi)</t>
  </si>
  <si>
    <t xml:space="preserve">I stepen likvidnosti  (obrta sredstva/kratkoročne obaveze) </t>
  </si>
  <si>
    <t>II stepen likvidnos (likvidna sredstva/kratkoročne obaveze)</t>
  </si>
  <si>
    <t>Neto obrtni kapital  (obrtna imovina-kratkoročne obaveze)</t>
  </si>
  <si>
    <t>Poslovni neto dobitak (poslovni dobitak/neto prihod od prodaje)</t>
  </si>
  <si>
    <t>Andrija Stanić, Čačak</t>
  </si>
  <si>
    <t>Gery Reznik,Čačak</t>
  </si>
  <si>
    <t>Baker Tilly WB revizija d.o.o.Beograd Bulevar Despota Stefana 12</t>
  </si>
  <si>
    <t>Broj izdatih akcija (obične)</t>
  </si>
  <si>
    <t>Kavim Serbia d.o.o.</t>
  </si>
  <si>
    <t>Tomer  Cohen, Izrael</t>
  </si>
  <si>
    <t>menadžer, Kavim Public International Transportation</t>
  </si>
  <si>
    <t>menadžer,  Kavim Public International Transportation</t>
  </si>
  <si>
    <t>N. Pazar, Nemanjina  236</t>
  </si>
  <si>
    <t xml:space="preserve">Autoprevoz a.d. </t>
  </si>
  <si>
    <t>Hakija Kajević, Novi Pazar</t>
  </si>
  <si>
    <t>HK Sandzaktrans a.d.</t>
  </si>
  <si>
    <t>wwwkavim-serbia.rs hksandzaktrans@nadlanu.com</t>
  </si>
  <si>
    <t>Raska, Mislopoljska  bb</t>
  </si>
  <si>
    <t>Bruto dobitak</t>
  </si>
  <si>
    <t>HK"Sandzaktrans" a.d. N. Pazar</t>
  </si>
  <si>
    <t>Mujčinović Ćamil</t>
  </si>
  <si>
    <t>Milojević Tikomir</t>
  </si>
  <si>
    <t>RSSTNPE71849</t>
  </si>
  <si>
    <t>HOLDING KOMPANIJA SANDZAKTRANS  A.D</t>
  </si>
  <si>
    <t>Kajević Hakija</t>
  </si>
  <si>
    <t xml:space="preserve">dipl.inženjer saobraćaja,gen.direktor </t>
  </si>
  <si>
    <t xml:space="preserve">BD20383/2005 </t>
  </si>
  <si>
    <r>
      <t xml:space="preserve">Na osnovu člana 4. Pravilnika o sadržini i načinu izveštavanja javnih društava i obaveštavanju o posedovanju akcija sa pravom glasa (Sl.glasnik RS br.100/2006) </t>
    </r>
    <r>
      <rPr>
        <sz val="12"/>
        <rFont val="Tahoma"/>
        <family val="2"/>
      </rPr>
      <t>(" HK  Sandzaktrans" a.d.  N. Pazar)</t>
    </r>
    <r>
      <rPr>
        <sz val="12"/>
        <rFont val="Tahoma"/>
        <family val="2"/>
      </rPr>
      <t xml:space="preserve"> objavljuje</t>
    </r>
  </si>
  <si>
    <t>Dušica Stevanović</t>
  </si>
  <si>
    <t>Autoprvoz a.d. Čačak</t>
  </si>
  <si>
    <t>Nebojiša Radulović</t>
  </si>
  <si>
    <t>Jedinstvo Vranje</t>
  </si>
  <si>
    <t>Prihod od holding poslova</t>
  </si>
  <si>
    <t>Sandzaktrans - putnički saobraćaj a.d.</t>
  </si>
  <si>
    <t>Nemanjina 236, N. Pazar</t>
  </si>
  <si>
    <t>Sandzaktrans - Ugostiteljstvo 15. maj  a.d.</t>
  </si>
  <si>
    <t>Sandzaktrans-putnički - saobraćaj a.d.</t>
  </si>
  <si>
    <t>6420 upravljački i holding poslovi</t>
  </si>
  <si>
    <t>Br. i % akcija koji poseduju u AD na dan 31.12.2010</t>
  </si>
  <si>
    <t>Broj akcija na     dan 31.12.2010</t>
  </si>
  <si>
    <t>Učešće  u osnovnom kapitalu-% na dan 31.12.2010</t>
  </si>
  <si>
    <t>Vujanac Gora</t>
  </si>
  <si>
    <t>Ćorović Medo</t>
  </si>
  <si>
    <t>Hamidović Dzafer</t>
  </si>
  <si>
    <t>Kolašinac Ramiz</t>
  </si>
  <si>
    <t>Ljajić Mevljuda</t>
  </si>
  <si>
    <t>Plojović Sefo</t>
  </si>
  <si>
    <t>Na dan 31.12.2010</t>
  </si>
  <si>
    <t xml:space="preserve">U Novom Pazaru, </t>
  </si>
  <si>
    <t>GODIŠNJI IZVEŠTAJ O POSLOVANJU ZA 2010.GODINU</t>
  </si>
  <si>
    <t>5. Broj zaposlenih na dan 31.12.2010</t>
  </si>
  <si>
    <t>6. Broj akcionara na dan 31.12.2010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</si>
</sst>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;&quot; &quot;\-#,##0"/>
    <numFmt numFmtId="165" formatCode="&quot; &quot;#,##0;[Red]&quot; &quot;\-#,##0"/>
    <numFmt numFmtId="166" formatCode="&quot; &quot;#,##0.00;&quot; &quot;\-#,##0.00"/>
    <numFmt numFmtId="167" formatCode="&quot; &quot;#,##0.00;[Red]&quot; &quot;\-#,##0.00"/>
    <numFmt numFmtId="168" formatCode="_ &quot; &quot;* #,##0_ ;_ &quot; &quot;* \-#,##0_ ;_ &quot; &quot;* &quot;-&quot;_ ;_ @_ "/>
    <numFmt numFmtId="169" formatCode="_ * #,##0_ ;_ * \-#,##0_ ;_ * &quot;-&quot;_ ;_ @_ "/>
    <numFmt numFmtId="170" formatCode="_ &quot; &quot;* #,##0.00_ ;_ &quot; &quot;* \-#,##0.00_ ;_ &quot; 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0;[Red]0"/>
    <numFmt numFmtId="186" formatCode="[$-241A]d\.\ mmmm\ yyyy"/>
    <numFmt numFmtId="187" formatCode="[$-81A]d\.\ mmmm\ yyyy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Arial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185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4" xfId="53" applyFont="1" applyBorder="1" applyAlignment="1" applyProtection="1">
      <alignment/>
      <protection/>
    </xf>
    <xf numFmtId="0" fontId="9" fillId="0" borderId="10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3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vertical="top" wrapText="1"/>
    </xf>
    <xf numFmtId="3" fontId="11" fillId="0" borderId="20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3" fontId="9" fillId="0" borderId="17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7" xfId="0" applyNumberFormat="1" applyFont="1" applyFill="1" applyBorder="1" applyAlignment="1">
      <alignment horizontal="center" wrapText="1"/>
    </xf>
    <xf numFmtId="0" fontId="9" fillId="0" borderId="14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3" fontId="9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0" fontId="8" fillId="0" borderId="0" xfId="0" applyNumberFormat="1" applyFont="1" applyAlignment="1">
      <alignment/>
    </xf>
    <xf numFmtId="0" fontId="11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10" fontId="9" fillId="0" borderId="14" xfId="0" applyNumberFormat="1" applyFont="1" applyFill="1" applyBorder="1" applyAlignment="1">
      <alignment horizontal="center" wrapText="1"/>
    </xf>
    <xf numFmtId="10" fontId="9" fillId="0" borderId="0" xfId="0" applyNumberFormat="1" applyFont="1" applyAlignment="1">
      <alignment/>
    </xf>
    <xf numFmtId="0" fontId="11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9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3" fontId="50" fillId="0" borderId="13" xfId="0" applyNumberFormat="1" applyFont="1" applyBorder="1" applyAlignment="1">
      <alignment horizontal="center" wrapText="1"/>
    </xf>
    <xf numFmtId="3" fontId="50" fillId="0" borderId="14" xfId="0" applyNumberFormat="1" applyFont="1" applyBorder="1" applyAlignment="1">
      <alignment horizontal="center" wrapText="1"/>
    </xf>
    <xf numFmtId="3" fontId="50" fillId="0" borderId="15" xfId="0" applyNumberFormat="1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10" fontId="50" fillId="0" borderId="17" xfId="0" applyNumberFormat="1" applyFont="1" applyBorder="1" applyAlignment="1">
      <alignment horizontal="center"/>
    </xf>
    <xf numFmtId="10" fontId="50" fillId="0" borderId="0" xfId="0" applyNumberFormat="1" applyFont="1" applyAlignment="1">
      <alignment horizontal="center"/>
    </xf>
    <xf numFmtId="10" fontId="50" fillId="0" borderId="14" xfId="0" applyNumberFormat="1" applyFont="1" applyBorder="1" applyAlignment="1">
      <alignment horizontal="center" wrapText="1"/>
    </xf>
    <xf numFmtId="10" fontId="50" fillId="0" borderId="14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zoomScalePageLayoutView="0" workbookViewId="0" topLeftCell="A1">
      <selection activeCell="E73" sqref="E73"/>
    </sheetView>
  </sheetViews>
  <sheetFormatPr defaultColWidth="9.140625" defaultRowHeight="12.75"/>
  <cols>
    <col min="1" max="1" width="6.140625" style="0" customWidth="1"/>
    <col min="2" max="2" width="4.8515625" style="0" customWidth="1"/>
    <col min="3" max="3" width="55.57421875" style="1" customWidth="1"/>
    <col min="4" max="4" width="51.00390625" style="1" customWidth="1"/>
    <col min="5" max="5" width="32.57421875" style="1" customWidth="1"/>
    <col min="6" max="6" width="18.28125" style="1" bestFit="1" customWidth="1"/>
    <col min="7" max="7" width="16.8515625" style="0" bestFit="1" customWidth="1"/>
    <col min="8" max="8" width="11.7109375" style="0" customWidth="1"/>
  </cols>
  <sheetData>
    <row r="1" spans="2:8" ht="35.25" customHeight="1">
      <c r="B1" s="10"/>
      <c r="C1" s="125" t="s">
        <v>89</v>
      </c>
      <c r="D1" s="125"/>
      <c r="E1" s="125"/>
      <c r="F1" s="125"/>
      <c r="G1" s="10"/>
      <c r="H1" s="7"/>
    </row>
    <row r="2" spans="2:8" ht="15" customHeight="1">
      <c r="B2" s="10"/>
      <c r="C2" s="126" t="s">
        <v>111</v>
      </c>
      <c r="D2" s="126"/>
      <c r="E2" s="126"/>
      <c r="F2" s="126"/>
      <c r="G2" s="10"/>
      <c r="H2" s="7"/>
    </row>
    <row r="3" spans="2:8" ht="15" customHeight="1" thickBot="1">
      <c r="B3" s="10"/>
      <c r="C3" s="11" t="s">
        <v>34</v>
      </c>
      <c r="D3" s="12"/>
      <c r="E3" s="13"/>
      <c r="F3" s="13"/>
      <c r="G3" s="10"/>
      <c r="H3" s="7"/>
    </row>
    <row r="4" spans="2:8" ht="15" customHeight="1">
      <c r="B4" s="10"/>
      <c r="C4" s="14" t="s">
        <v>0</v>
      </c>
      <c r="D4" s="15" t="s">
        <v>81</v>
      </c>
      <c r="E4" s="16"/>
      <c r="F4" s="13"/>
      <c r="G4" s="10"/>
      <c r="H4" s="7"/>
    </row>
    <row r="5" spans="2:8" ht="15" customHeight="1">
      <c r="B5" s="10"/>
      <c r="C5" s="17" t="s">
        <v>1</v>
      </c>
      <c r="D5" s="18" t="s">
        <v>74</v>
      </c>
      <c r="E5" s="16"/>
      <c r="F5" s="13"/>
      <c r="G5" s="10"/>
      <c r="H5" s="7"/>
    </row>
    <row r="6" spans="2:8" ht="15" customHeight="1">
      <c r="B6" s="10"/>
      <c r="C6" s="17" t="s">
        <v>2</v>
      </c>
      <c r="D6" s="19">
        <v>7183003</v>
      </c>
      <c r="E6" s="16"/>
      <c r="F6" s="13"/>
      <c r="G6" s="10"/>
      <c r="H6" s="7"/>
    </row>
    <row r="7" spans="2:8" ht="15" customHeight="1">
      <c r="B7" s="10"/>
      <c r="C7" s="17" t="s">
        <v>3</v>
      </c>
      <c r="D7" s="20">
        <v>100743765</v>
      </c>
      <c r="E7" s="16"/>
      <c r="F7" s="13"/>
      <c r="G7" s="10"/>
      <c r="H7" s="7"/>
    </row>
    <row r="8" spans="2:8" ht="15.75" customHeight="1">
      <c r="B8" s="10"/>
      <c r="C8" s="17" t="s">
        <v>4</v>
      </c>
      <c r="D8" s="21" t="s">
        <v>78</v>
      </c>
      <c r="E8" s="16"/>
      <c r="F8" s="13"/>
      <c r="G8" s="10"/>
      <c r="H8" s="7"/>
    </row>
    <row r="9" spans="2:8" ht="31.5" customHeight="1">
      <c r="B9" s="10"/>
      <c r="C9" s="22" t="s">
        <v>5</v>
      </c>
      <c r="D9" s="23" t="s">
        <v>88</v>
      </c>
      <c r="E9" s="16"/>
      <c r="F9" s="13"/>
      <c r="G9" s="10"/>
      <c r="H9" s="7"/>
    </row>
    <row r="10" spans="2:8" ht="15" customHeight="1">
      <c r="B10" s="10"/>
      <c r="C10" s="17" t="s">
        <v>6</v>
      </c>
      <c r="D10" s="20" t="s">
        <v>99</v>
      </c>
      <c r="E10" s="16"/>
      <c r="F10" s="13"/>
      <c r="G10" s="10"/>
      <c r="H10" s="7"/>
    </row>
    <row r="11" spans="2:8" ht="15" customHeight="1">
      <c r="B11" s="10"/>
      <c r="C11" s="17" t="s">
        <v>112</v>
      </c>
      <c r="D11" s="24">
        <v>4</v>
      </c>
      <c r="E11" s="16"/>
      <c r="F11" s="13"/>
      <c r="G11" s="10"/>
      <c r="H11" s="7"/>
    </row>
    <row r="12" spans="2:8" ht="15" customHeight="1" thickBot="1">
      <c r="B12" s="10"/>
      <c r="C12" s="25" t="s">
        <v>113</v>
      </c>
      <c r="D12" s="26">
        <v>47</v>
      </c>
      <c r="E12" s="16"/>
      <c r="F12" s="13"/>
      <c r="G12" s="10"/>
      <c r="H12" s="7"/>
    </row>
    <row r="13" spans="2:8" ht="15.75" thickBot="1">
      <c r="B13" s="10"/>
      <c r="C13" s="27" t="s">
        <v>10</v>
      </c>
      <c r="D13" s="12"/>
      <c r="E13" s="13"/>
      <c r="F13" s="13"/>
      <c r="G13" s="10"/>
      <c r="H13" s="7"/>
    </row>
    <row r="14" spans="2:8" ht="44.25" customHeight="1">
      <c r="B14" s="10"/>
      <c r="C14" s="92" t="s">
        <v>33</v>
      </c>
      <c r="D14" s="91" t="s">
        <v>101</v>
      </c>
      <c r="E14" s="29" t="s">
        <v>102</v>
      </c>
      <c r="F14" s="13"/>
      <c r="G14" s="10"/>
      <c r="H14" s="7"/>
    </row>
    <row r="15" spans="2:8" ht="15" customHeight="1">
      <c r="B15" s="10"/>
      <c r="C15" s="30" t="s">
        <v>38</v>
      </c>
      <c r="D15" s="31">
        <v>49978</v>
      </c>
      <c r="E15" s="94">
        <v>0.929</v>
      </c>
      <c r="F15" s="13"/>
      <c r="G15" s="82"/>
      <c r="H15" s="7"/>
    </row>
    <row r="16" spans="2:8" ht="15" customHeight="1">
      <c r="B16" s="10"/>
      <c r="C16" s="30" t="s">
        <v>77</v>
      </c>
      <c r="D16" s="31">
        <v>718</v>
      </c>
      <c r="E16" s="94">
        <v>0.013372</v>
      </c>
      <c r="F16" s="13"/>
      <c r="G16" s="86"/>
      <c r="H16" s="7"/>
    </row>
    <row r="17" spans="2:8" ht="15" customHeight="1">
      <c r="B17" s="10"/>
      <c r="C17" s="30" t="s">
        <v>82</v>
      </c>
      <c r="D17" s="32">
        <v>283</v>
      </c>
      <c r="E17" s="94">
        <v>0.005208</v>
      </c>
      <c r="F17" s="13"/>
      <c r="G17" s="10"/>
      <c r="H17" s="7"/>
    </row>
    <row r="18" spans="2:8" ht="15" customHeight="1">
      <c r="B18" s="10"/>
      <c r="C18" s="30" t="s">
        <v>83</v>
      </c>
      <c r="D18" s="32">
        <v>237</v>
      </c>
      <c r="E18" s="94">
        <v>0.004467</v>
      </c>
      <c r="F18" s="13"/>
      <c r="G18" s="10"/>
      <c r="H18" s="7"/>
    </row>
    <row r="19" spans="2:8" ht="15" customHeight="1">
      <c r="B19" s="10"/>
      <c r="C19" s="30" t="s">
        <v>103</v>
      </c>
      <c r="D19" s="32">
        <v>201</v>
      </c>
      <c r="E19" s="94">
        <v>0.003755</v>
      </c>
      <c r="F19" s="13"/>
      <c r="G19" s="10"/>
      <c r="H19" s="7"/>
    </row>
    <row r="20" spans="2:8" ht="15" customHeight="1">
      <c r="B20" s="10"/>
      <c r="C20" s="30" t="s">
        <v>104</v>
      </c>
      <c r="D20" s="32">
        <v>128</v>
      </c>
      <c r="E20" s="94">
        <v>0.002394</v>
      </c>
      <c r="F20" s="13"/>
      <c r="G20" s="10"/>
      <c r="H20" s="7"/>
    </row>
    <row r="21" spans="2:8" ht="15" customHeight="1">
      <c r="B21" s="10"/>
      <c r="C21" s="30" t="s">
        <v>105</v>
      </c>
      <c r="D21" s="32">
        <v>100</v>
      </c>
      <c r="E21" s="94">
        <v>0.001889</v>
      </c>
      <c r="F21" s="13"/>
      <c r="G21" s="10"/>
      <c r="H21" s="7"/>
    </row>
    <row r="22" spans="2:8" ht="15" customHeight="1">
      <c r="B22" s="10"/>
      <c r="C22" s="30" t="s">
        <v>106</v>
      </c>
      <c r="D22" s="32">
        <v>100</v>
      </c>
      <c r="E22" s="94">
        <v>0.001889</v>
      </c>
      <c r="F22" s="13"/>
      <c r="G22" s="10"/>
      <c r="H22" s="7"/>
    </row>
    <row r="23" spans="2:8" ht="15" customHeight="1">
      <c r="B23" s="10"/>
      <c r="C23" s="30" t="s">
        <v>107</v>
      </c>
      <c r="D23" s="32">
        <v>100</v>
      </c>
      <c r="E23" s="94">
        <v>0.001889</v>
      </c>
      <c r="F23" s="13"/>
      <c r="G23" s="10"/>
      <c r="H23" s="7"/>
    </row>
    <row r="24" spans="2:8" ht="15" customHeight="1">
      <c r="B24" s="10"/>
      <c r="C24" s="30" t="s">
        <v>108</v>
      </c>
      <c r="D24" s="32">
        <v>100</v>
      </c>
      <c r="E24" s="94">
        <v>0.001889</v>
      </c>
      <c r="F24" s="13"/>
      <c r="G24" s="10"/>
      <c r="H24" s="7"/>
    </row>
    <row r="25" spans="2:8" ht="15" customHeight="1" thickBot="1">
      <c r="B25" s="10"/>
      <c r="C25" s="102"/>
      <c r="D25" s="103"/>
      <c r="E25" s="104"/>
      <c r="F25" s="13"/>
      <c r="G25" s="10"/>
      <c r="H25" s="7"/>
    </row>
    <row r="26" spans="2:8" ht="15" customHeight="1" thickBot="1">
      <c r="B26" s="10"/>
      <c r="C26" s="34" t="s">
        <v>7</v>
      </c>
      <c r="D26" s="35">
        <v>26897000</v>
      </c>
      <c r="E26" s="13"/>
      <c r="F26" s="13"/>
      <c r="G26" s="10"/>
      <c r="H26" s="7"/>
    </row>
    <row r="27" spans="2:8" ht="33.75" customHeight="1">
      <c r="B27" s="10"/>
      <c r="C27" s="36" t="s">
        <v>31</v>
      </c>
      <c r="D27" s="37" t="s">
        <v>109</v>
      </c>
      <c r="E27" s="38" t="s">
        <v>30</v>
      </c>
      <c r="F27" s="13"/>
      <c r="G27" s="10"/>
      <c r="H27" s="7"/>
    </row>
    <row r="28" spans="2:8" ht="15" customHeight="1">
      <c r="B28" s="10"/>
      <c r="C28" s="39" t="s">
        <v>69</v>
      </c>
      <c r="D28" s="40">
        <v>53794</v>
      </c>
      <c r="E28" s="40">
        <v>53794</v>
      </c>
      <c r="F28" s="13"/>
      <c r="G28" s="10"/>
      <c r="H28" s="7"/>
    </row>
    <row r="29" spans="2:8" ht="15" customHeight="1">
      <c r="B29" s="10"/>
      <c r="C29" s="41" t="s">
        <v>8</v>
      </c>
      <c r="D29" s="42" t="s">
        <v>84</v>
      </c>
      <c r="E29" s="42" t="s">
        <v>84</v>
      </c>
      <c r="F29" s="13"/>
      <c r="G29" s="10"/>
      <c r="H29" s="7"/>
    </row>
    <row r="30" spans="2:8" ht="15" customHeight="1">
      <c r="B30" s="10"/>
      <c r="C30" s="43" t="s">
        <v>9</v>
      </c>
      <c r="D30" s="44" t="s">
        <v>39</v>
      </c>
      <c r="E30" s="45" t="s">
        <v>39</v>
      </c>
      <c r="F30" s="13"/>
      <c r="G30" s="10"/>
      <c r="H30" s="7"/>
    </row>
    <row r="31" spans="2:8" ht="15" customHeight="1" thickBot="1">
      <c r="B31" s="10"/>
      <c r="C31" s="46" t="s">
        <v>57</v>
      </c>
      <c r="D31" s="47">
        <v>47</v>
      </c>
      <c r="E31" s="48"/>
      <c r="F31" s="13"/>
      <c r="G31" s="10"/>
      <c r="H31" s="7"/>
    </row>
    <row r="32" spans="2:8" ht="15" customHeight="1" thickBot="1">
      <c r="B32" s="10"/>
      <c r="C32" s="49" t="s">
        <v>45</v>
      </c>
      <c r="D32" s="50"/>
      <c r="E32" s="13"/>
      <c r="F32" s="13"/>
      <c r="G32" s="10"/>
      <c r="H32" s="7"/>
    </row>
    <row r="33" spans="2:8" ht="15" customHeight="1">
      <c r="B33" s="10"/>
      <c r="C33" s="51" t="s">
        <v>12</v>
      </c>
      <c r="D33" s="52" t="s">
        <v>13</v>
      </c>
      <c r="E33" s="13"/>
      <c r="F33" s="13"/>
      <c r="G33" s="10"/>
      <c r="H33" s="7"/>
    </row>
    <row r="34" spans="2:8" ht="15" customHeight="1">
      <c r="B34" s="10"/>
      <c r="C34" s="53" t="s">
        <v>44</v>
      </c>
      <c r="D34" s="54" t="s">
        <v>52</v>
      </c>
      <c r="E34" s="13"/>
      <c r="F34" s="13"/>
      <c r="G34" s="10"/>
      <c r="H34" s="7"/>
    </row>
    <row r="35" spans="2:8" ht="15" customHeight="1">
      <c r="B35" s="10"/>
      <c r="C35" s="53" t="s">
        <v>46</v>
      </c>
      <c r="D35" s="54" t="s">
        <v>79</v>
      </c>
      <c r="E35" s="13"/>
      <c r="F35" s="13"/>
      <c r="G35" s="10"/>
      <c r="H35" s="7"/>
    </row>
    <row r="36" spans="2:8" ht="15" customHeight="1" thickBot="1">
      <c r="B36" s="10"/>
      <c r="C36" s="96" t="s">
        <v>75</v>
      </c>
      <c r="D36" s="97" t="s">
        <v>37</v>
      </c>
      <c r="E36" s="13"/>
      <c r="F36" s="13"/>
      <c r="G36" s="10"/>
      <c r="H36" s="7"/>
    </row>
    <row r="37" spans="2:8" ht="15" customHeight="1">
      <c r="B37" s="10"/>
      <c r="C37" s="98" t="s">
        <v>95</v>
      </c>
      <c r="D37" s="99" t="s">
        <v>96</v>
      </c>
      <c r="E37" s="13"/>
      <c r="F37" s="13"/>
      <c r="G37" s="10"/>
      <c r="H37" s="7"/>
    </row>
    <row r="38" spans="2:8" ht="15" customHeight="1" thickBot="1">
      <c r="B38" s="10"/>
      <c r="C38" s="100" t="s">
        <v>97</v>
      </c>
      <c r="D38" s="101" t="s">
        <v>96</v>
      </c>
      <c r="E38" s="13"/>
      <c r="F38" s="13"/>
      <c r="G38" s="10"/>
      <c r="H38" s="7"/>
    </row>
    <row r="39" spans="2:8" ht="15" customHeight="1" thickBot="1">
      <c r="B39" s="10"/>
      <c r="C39" s="87" t="s">
        <v>70</v>
      </c>
      <c r="D39" s="88" t="s">
        <v>37</v>
      </c>
      <c r="E39" s="13"/>
      <c r="F39" s="13"/>
      <c r="G39" s="10"/>
      <c r="H39" s="7"/>
    </row>
    <row r="40" spans="2:8" ht="32.25" customHeight="1">
      <c r="B40" s="10"/>
      <c r="C40" s="55" t="s">
        <v>11</v>
      </c>
      <c r="D40" s="56" t="s">
        <v>68</v>
      </c>
      <c r="E40" s="13"/>
      <c r="F40" s="13"/>
      <c r="G40" s="10"/>
      <c r="H40" s="7"/>
    </row>
    <row r="41" spans="2:8" ht="15" customHeight="1" thickBot="1">
      <c r="B41" s="10"/>
      <c r="C41" s="57" t="s">
        <v>14</v>
      </c>
      <c r="D41" s="58" t="s">
        <v>40</v>
      </c>
      <c r="E41" s="13"/>
      <c r="F41" s="13"/>
      <c r="G41" s="10"/>
      <c r="H41" s="7"/>
    </row>
    <row r="42" spans="2:8" ht="15" customHeight="1">
      <c r="B42" s="10"/>
      <c r="C42" s="59" t="s">
        <v>15</v>
      </c>
      <c r="D42" s="13"/>
      <c r="E42" s="13"/>
      <c r="F42" s="13"/>
      <c r="G42" s="10"/>
      <c r="H42" s="7"/>
    </row>
    <row r="43" spans="2:8" ht="15.75" thickBot="1">
      <c r="B43" s="10"/>
      <c r="C43" s="13" t="s">
        <v>17</v>
      </c>
      <c r="D43" s="13"/>
      <c r="E43" s="13"/>
      <c r="F43" s="13"/>
      <c r="G43" s="10"/>
      <c r="H43" s="7"/>
    </row>
    <row r="44" spans="2:8" ht="45">
      <c r="B44" s="10"/>
      <c r="C44" s="60" t="s">
        <v>16</v>
      </c>
      <c r="D44" s="61" t="s">
        <v>36</v>
      </c>
      <c r="E44" s="28" t="s">
        <v>100</v>
      </c>
      <c r="F44" s="29" t="s">
        <v>32</v>
      </c>
      <c r="G44" s="10"/>
      <c r="H44" s="7"/>
    </row>
    <row r="45" spans="2:8" ht="30">
      <c r="B45" s="10"/>
      <c r="C45" s="22" t="s">
        <v>41</v>
      </c>
      <c r="D45" s="62" t="s">
        <v>72</v>
      </c>
      <c r="E45" s="63"/>
      <c r="F45" s="64"/>
      <c r="G45" s="10"/>
      <c r="H45" s="7"/>
    </row>
    <row r="46" spans="2:8" ht="15">
      <c r="B46" s="10"/>
      <c r="C46" s="22" t="s">
        <v>67</v>
      </c>
      <c r="D46" s="62" t="s">
        <v>47</v>
      </c>
      <c r="E46" s="63"/>
      <c r="F46" s="64"/>
      <c r="G46" s="10"/>
      <c r="H46" s="7"/>
    </row>
    <row r="47" spans="2:8" ht="15">
      <c r="B47" s="10"/>
      <c r="C47" s="22" t="s">
        <v>66</v>
      </c>
      <c r="D47" s="62" t="s">
        <v>42</v>
      </c>
      <c r="E47" s="63"/>
      <c r="F47" s="64"/>
      <c r="G47" s="10"/>
      <c r="H47" s="7"/>
    </row>
    <row r="48" spans="2:8" ht="15">
      <c r="B48" s="10"/>
      <c r="C48" s="22" t="s">
        <v>76</v>
      </c>
      <c r="D48" s="62" t="s">
        <v>87</v>
      </c>
      <c r="E48" s="63"/>
      <c r="F48" s="64"/>
      <c r="G48" s="10"/>
      <c r="H48" s="7"/>
    </row>
    <row r="49" spans="2:8" ht="30.75" thickBot="1">
      <c r="B49" s="10"/>
      <c r="C49" s="68" t="s">
        <v>71</v>
      </c>
      <c r="D49" s="62" t="s">
        <v>73</v>
      </c>
      <c r="E49" s="89"/>
      <c r="F49" s="90"/>
      <c r="G49" s="10"/>
      <c r="H49" s="7"/>
    </row>
    <row r="50" spans="2:8" ht="15.75" thickBot="1">
      <c r="B50" s="10"/>
      <c r="C50" s="13" t="s">
        <v>18</v>
      </c>
      <c r="D50" s="13"/>
      <c r="E50" s="13"/>
      <c r="F50" s="13"/>
      <c r="G50" s="10"/>
      <c r="H50" s="7"/>
    </row>
    <row r="51" spans="2:8" ht="46.5" customHeight="1">
      <c r="B51" s="10"/>
      <c r="C51" s="60" t="s">
        <v>16</v>
      </c>
      <c r="D51" s="65" t="s">
        <v>35</v>
      </c>
      <c r="E51" s="28" t="s">
        <v>100</v>
      </c>
      <c r="F51" s="29" t="s">
        <v>32</v>
      </c>
      <c r="G51" s="10"/>
      <c r="H51" s="7"/>
    </row>
    <row r="52" spans="2:8" ht="15" customHeight="1">
      <c r="B52" s="10"/>
      <c r="C52" s="22" t="s">
        <v>90</v>
      </c>
      <c r="D52" s="62" t="s">
        <v>91</v>
      </c>
      <c r="E52" s="66"/>
      <c r="F52" s="67"/>
      <c r="G52" s="10"/>
      <c r="H52" s="7"/>
    </row>
    <row r="53" spans="2:8" ht="15" customHeight="1">
      <c r="B53" s="10"/>
      <c r="C53" s="22" t="s">
        <v>92</v>
      </c>
      <c r="D53" s="62" t="s">
        <v>93</v>
      </c>
      <c r="E53" s="32"/>
      <c r="F53" s="67"/>
      <c r="G53" s="10"/>
      <c r="H53" s="7"/>
    </row>
    <row r="54" spans="2:8" ht="15" customHeight="1" thickBot="1">
      <c r="B54" s="10"/>
      <c r="C54" s="68"/>
      <c r="D54" s="62"/>
      <c r="E54" s="33"/>
      <c r="F54" s="69"/>
      <c r="G54" s="10"/>
      <c r="H54" s="7"/>
    </row>
    <row r="55" spans="2:8" ht="15" customHeight="1" thickBot="1">
      <c r="B55" s="10"/>
      <c r="C55" s="70" t="s">
        <v>19</v>
      </c>
      <c r="D55" s="13"/>
      <c r="E55" s="13"/>
      <c r="F55" s="13"/>
      <c r="G55" s="10"/>
      <c r="H55" s="7"/>
    </row>
    <row r="56" spans="2:8" ht="30.75" thickBot="1">
      <c r="B56" s="10"/>
      <c r="C56" s="71" t="s">
        <v>20</v>
      </c>
      <c r="D56" s="116" t="s">
        <v>48</v>
      </c>
      <c r="E56" s="117"/>
      <c r="F56" s="117"/>
      <c r="G56" s="118"/>
      <c r="H56" s="7"/>
    </row>
    <row r="57" spans="2:8" ht="15" customHeight="1" thickBot="1">
      <c r="B57" s="10"/>
      <c r="C57" s="72" t="s">
        <v>21</v>
      </c>
      <c r="D57" s="13"/>
      <c r="E57" s="13"/>
      <c r="F57" s="13"/>
      <c r="G57" s="10"/>
      <c r="H57" s="7"/>
    </row>
    <row r="58" spans="2:8" ht="15" customHeight="1">
      <c r="B58" s="10"/>
      <c r="C58" s="73" t="s">
        <v>22</v>
      </c>
      <c r="D58" s="105">
        <v>17002</v>
      </c>
      <c r="E58" s="83"/>
      <c r="F58" s="82"/>
      <c r="G58" s="10"/>
      <c r="H58" s="7"/>
    </row>
    <row r="59" spans="2:8" ht="15" customHeight="1">
      <c r="B59" s="10"/>
      <c r="C59" s="22" t="s">
        <v>23</v>
      </c>
      <c r="D59" s="106">
        <v>12763</v>
      </c>
      <c r="E59" s="83"/>
      <c r="F59" s="13"/>
      <c r="G59" s="10"/>
      <c r="H59" s="7"/>
    </row>
    <row r="60" spans="2:8" ht="15" customHeight="1" thickBot="1">
      <c r="B60" s="10"/>
      <c r="C60" s="68" t="s">
        <v>80</v>
      </c>
      <c r="D60" s="107">
        <f>D58-D59</f>
        <v>4239</v>
      </c>
      <c r="E60" s="83"/>
      <c r="F60" s="83"/>
      <c r="G60" s="10"/>
      <c r="H60" s="7"/>
    </row>
    <row r="61" spans="2:8" ht="15" customHeight="1">
      <c r="B61" s="10"/>
      <c r="C61" s="74" t="s">
        <v>24</v>
      </c>
      <c r="D61" s="108" t="s">
        <v>25</v>
      </c>
      <c r="E61" s="13"/>
      <c r="F61" s="13"/>
      <c r="G61" s="10"/>
      <c r="H61" s="7"/>
    </row>
    <row r="62" spans="2:8" ht="15" customHeight="1">
      <c r="B62" s="10"/>
      <c r="C62" s="22" t="s">
        <v>94</v>
      </c>
      <c r="D62" s="106">
        <v>6111</v>
      </c>
      <c r="E62" s="13"/>
      <c r="F62" s="13"/>
      <c r="G62" s="10"/>
      <c r="H62" s="7"/>
    </row>
    <row r="63" spans="2:8" ht="15" customHeight="1" thickBot="1">
      <c r="B63" s="10"/>
      <c r="C63" s="22" t="s">
        <v>43</v>
      </c>
      <c r="D63" s="106">
        <v>10891</v>
      </c>
      <c r="E63" s="13"/>
      <c r="F63" s="13"/>
      <c r="G63" s="10"/>
      <c r="H63" s="7"/>
    </row>
    <row r="64" spans="2:8" ht="15" customHeight="1">
      <c r="B64" s="10"/>
      <c r="C64" s="74" t="s">
        <v>26</v>
      </c>
      <c r="D64" s="108" t="s">
        <v>27</v>
      </c>
      <c r="E64" s="13"/>
      <c r="F64" s="13"/>
      <c r="G64" s="10"/>
      <c r="H64" s="7"/>
    </row>
    <row r="65" spans="2:8" ht="15" customHeight="1">
      <c r="B65" s="10"/>
      <c r="C65" s="3" t="s">
        <v>58</v>
      </c>
      <c r="D65" s="106">
        <f>D58/D11</f>
        <v>4250.5</v>
      </c>
      <c r="E65" s="84"/>
      <c r="F65" s="13"/>
      <c r="G65" s="10"/>
      <c r="H65" s="7"/>
    </row>
    <row r="66" spans="2:8" ht="15" customHeight="1">
      <c r="B66" s="10"/>
      <c r="C66" s="3" t="s">
        <v>59</v>
      </c>
      <c r="D66" s="106">
        <f>D60/4</f>
        <v>1059.75</v>
      </c>
      <c r="E66" s="84"/>
      <c r="F66" s="95"/>
      <c r="G66" s="10"/>
      <c r="H66" s="7"/>
    </row>
    <row r="67" spans="2:8" ht="15" customHeight="1">
      <c r="B67" s="10"/>
      <c r="C67" s="3" t="s">
        <v>60</v>
      </c>
      <c r="D67" s="109">
        <f>D62/6111</f>
        <v>1</v>
      </c>
      <c r="E67" s="84"/>
      <c r="F67" s="83"/>
      <c r="G67" s="10"/>
      <c r="H67" s="7"/>
    </row>
    <row r="68" spans="2:8" ht="15" customHeight="1">
      <c r="B68" s="10"/>
      <c r="C68" s="3" t="s">
        <v>61</v>
      </c>
      <c r="D68" s="110">
        <f>D60/D58</f>
        <v>0.24932360898717798</v>
      </c>
      <c r="E68" s="84"/>
      <c r="F68" s="13"/>
      <c r="G68" s="86"/>
      <c r="H68" s="7"/>
    </row>
    <row r="69" spans="2:8" ht="15" customHeight="1">
      <c r="B69" s="10"/>
      <c r="C69" s="3" t="s">
        <v>53</v>
      </c>
      <c r="D69" s="111">
        <f>12131/20583</f>
        <v>0.5893698683379488</v>
      </c>
      <c r="E69" s="85"/>
      <c r="F69" s="13"/>
      <c r="G69" s="10"/>
      <c r="H69" s="7"/>
    </row>
    <row r="70" spans="2:8" ht="15" customHeight="1">
      <c r="B70" s="10"/>
      <c r="C70" s="4" t="s">
        <v>54</v>
      </c>
      <c r="D70" s="112">
        <f>D60/31115</f>
        <v>0.13623654186083883</v>
      </c>
      <c r="E70" s="84"/>
      <c r="F70" s="13"/>
      <c r="G70" s="10"/>
      <c r="H70" s="7"/>
    </row>
    <row r="71" spans="2:8" ht="15" customHeight="1">
      <c r="B71" s="10"/>
      <c r="C71" s="4" t="s">
        <v>55</v>
      </c>
      <c r="D71" s="112">
        <f>3779/D26</f>
        <v>0.00014049894040227533</v>
      </c>
      <c r="E71" s="84"/>
      <c r="F71" s="13"/>
      <c r="G71" s="10"/>
      <c r="H71" s="7"/>
    </row>
    <row r="72" spans="2:8" ht="15" customHeight="1">
      <c r="B72" s="10"/>
      <c r="C72" s="4" t="s">
        <v>65</v>
      </c>
      <c r="D72" s="112">
        <f>D60/D62</f>
        <v>0.6936671575846833</v>
      </c>
      <c r="E72" s="84"/>
      <c r="F72" s="13"/>
      <c r="G72" s="10"/>
      <c r="H72" s="7"/>
    </row>
    <row r="73" spans="2:8" ht="15" customHeight="1">
      <c r="B73" s="10"/>
      <c r="C73" s="4" t="s">
        <v>56</v>
      </c>
      <c r="D73" s="112">
        <f>24082/31115</f>
        <v>0.7739675397718142</v>
      </c>
      <c r="E73" s="84"/>
      <c r="F73" s="13"/>
      <c r="G73" s="10"/>
      <c r="H73" s="7"/>
    </row>
    <row r="74" spans="2:8" ht="15" customHeight="1">
      <c r="B74" s="10"/>
      <c r="C74" s="3" t="s">
        <v>62</v>
      </c>
      <c r="D74" s="111">
        <f>12131/3496</f>
        <v>3.469965675057208</v>
      </c>
      <c r="E74" s="84"/>
      <c r="F74" s="13"/>
      <c r="G74" s="10"/>
      <c r="H74" s="7"/>
    </row>
    <row r="75" spans="2:8" ht="15" customHeight="1">
      <c r="B75" s="10"/>
      <c r="C75" s="3" t="s">
        <v>63</v>
      </c>
      <c r="D75" s="112">
        <f>23/3496</f>
        <v>0.006578947368421052</v>
      </c>
      <c r="E75" s="84"/>
      <c r="F75" s="13"/>
      <c r="G75" s="10"/>
      <c r="H75" s="7"/>
    </row>
    <row r="76" spans="2:8" ht="15" customHeight="1" thickBot="1">
      <c r="B76" s="10"/>
      <c r="C76" s="5" t="s">
        <v>64</v>
      </c>
      <c r="D76" s="113">
        <f>12131-3496</f>
        <v>8635</v>
      </c>
      <c r="E76" s="93"/>
      <c r="F76" s="13"/>
      <c r="G76" s="10"/>
      <c r="H76" s="7"/>
    </row>
    <row r="77" spans="2:8" ht="15" customHeight="1">
      <c r="B77" s="10"/>
      <c r="C77" s="14" t="s">
        <v>28</v>
      </c>
      <c r="D77" s="114">
        <v>500</v>
      </c>
      <c r="E77" s="75"/>
      <c r="F77" s="13"/>
      <c r="G77" s="10"/>
      <c r="H77" s="7"/>
    </row>
    <row r="78" spans="2:8" ht="15" customHeight="1" thickBot="1">
      <c r="B78" s="10"/>
      <c r="C78" s="76" t="s">
        <v>29</v>
      </c>
      <c r="D78" s="115">
        <v>500</v>
      </c>
      <c r="E78" s="75"/>
      <c r="F78" s="13"/>
      <c r="G78" s="10"/>
      <c r="H78" s="7"/>
    </row>
    <row r="79" spans="2:9" ht="16.5" customHeight="1" thickBot="1">
      <c r="B79" s="10"/>
      <c r="C79" s="77" t="s">
        <v>49</v>
      </c>
      <c r="D79" s="119" t="s">
        <v>98</v>
      </c>
      <c r="E79" s="120"/>
      <c r="F79" s="120"/>
      <c r="G79" s="121"/>
      <c r="H79" s="8"/>
      <c r="I79" s="6"/>
    </row>
    <row r="80" spans="2:9" ht="15" customHeight="1" thickBot="1">
      <c r="B80" s="10"/>
      <c r="C80" s="78" t="s">
        <v>50</v>
      </c>
      <c r="D80" s="79"/>
      <c r="E80" s="80"/>
      <c r="F80" s="80"/>
      <c r="G80" s="81"/>
      <c r="H80" s="9"/>
      <c r="I80" s="6"/>
    </row>
    <row r="81" spans="2:8" ht="15" customHeight="1">
      <c r="B81" s="10"/>
      <c r="C81" s="13" t="s">
        <v>51</v>
      </c>
      <c r="D81" s="75"/>
      <c r="E81" s="75"/>
      <c r="F81" s="13"/>
      <c r="G81" s="10"/>
      <c r="H81" s="7"/>
    </row>
    <row r="82" spans="2:8" ht="15" customHeight="1">
      <c r="B82" s="10"/>
      <c r="C82" s="13" t="s">
        <v>110</v>
      </c>
      <c r="D82" s="122" t="s">
        <v>85</v>
      </c>
      <c r="E82" s="122"/>
      <c r="F82" s="13"/>
      <c r="G82" s="10"/>
      <c r="H82" s="7"/>
    </row>
    <row r="83" spans="2:8" ht="15" customHeight="1">
      <c r="B83" s="10"/>
      <c r="C83" s="13"/>
      <c r="D83" s="123" t="s">
        <v>86</v>
      </c>
      <c r="E83" s="123"/>
      <c r="F83" s="13"/>
      <c r="G83" s="10"/>
      <c r="H83" s="7"/>
    </row>
    <row r="84" spans="2:8" ht="15" customHeight="1">
      <c r="B84" s="7"/>
      <c r="C84" s="2"/>
      <c r="D84" s="2"/>
      <c r="E84" s="2"/>
      <c r="F84" s="2"/>
      <c r="G84" s="7"/>
      <c r="H84" s="7"/>
    </row>
    <row r="85" ht="15" customHeight="1"/>
    <row r="86" spans="4:5" ht="12.75">
      <c r="D86" s="124"/>
      <c r="E86" s="124"/>
    </row>
  </sheetData>
  <sheetProtection/>
  <mergeCells count="7">
    <mergeCell ref="D56:G56"/>
    <mergeCell ref="D79:G79"/>
    <mergeCell ref="D82:E82"/>
    <mergeCell ref="D83:E83"/>
    <mergeCell ref="D86:E86"/>
    <mergeCell ref="C1:F1"/>
    <mergeCell ref="C2:F2"/>
  </mergeCells>
  <printOptions/>
  <pageMargins left="0.25" right="0.25" top="0.75" bottom="0.75" header="0.3" footer="0.3"/>
  <pageSetup horizontalDpi="300" verticalDpi="300" orientation="portrait" paperSize="7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 Lučić</cp:lastModifiedBy>
  <cp:lastPrinted>2010-09-30T06:39:48Z</cp:lastPrinted>
  <dcterms:created xsi:type="dcterms:W3CDTF">2007-05-01T11:26:42Z</dcterms:created>
  <dcterms:modified xsi:type="dcterms:W3CDTF">2011-08-12T07:48:52Z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